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17895" windowHeight="10935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44525"/>
</workbook>
</file>

<file path=xl/calcChain.xml><?xml version="1.0" encoding="utf-8"?>
<calcChain xmlns="http://schemas.openxmlformats.org/spreadsheetml/2006/main">
  <c r="D21" i="1" l="1"/>
  <c r="G21" i="1"/>
  <c r="J21" i="1"/>
  <c r="J88" i="5" l="1"/>
  <c r="G88" i="5"/>
  <c r="G85" i="5" s="1"/>
  <c r="D88" i="5"/>
  <c r="J87" i="5"/>
  <c r="G87" i="5"/>
  <c r="D87" i="5"/>
  <c r="D85" i="5" s="1"/>
  <c r="L85" i="5"/>
  <c r="K85" i="5"/>
  <c r="K79" i="5" s="1"/>
  <c r="I85" i="5"/>
  <c r="H85" i="5"/>
  <c r="H79" i="5" s="1"/>
  <c r="H73" i="5" s="1"/>
  <c r="H71" i="5" s="1"/>
  <c r="F85" i="5"/>
  <c r="E85" i="5"/>
  <c r="J84" i="5"/>
  <c r="J81" i="5" s="1"/>
  <c r="G84" i="5"/>
  <c r="D84" i="5"/>
  <c r="J83" i="5"/>
  <c r="G83" i="5"/>
  <c r="G81" i="5" s="1"/>
  <c r="D83" i="5"/>
  <c r="L81" i="5"/>
  <c r="I81" i="5"/>
  <c r="F81" i="5"/>
  <c r="D81" i="5"/>
  <c r="F79" i="5"/>
  <c r="E79" i="5"/>
  <c r="E73" i="5" s="1"/>
  <c r="E71" i="5" s="1"/>
  <c r="J78" i="5"/>
  <c r="G78" i="5"/>
  <c r="D78" i="5"/>
  <c r="J77" i="5"/>
  <c r="G77" i="5"/>
  <c r="D77" i="5"/>
  <c r="L75" i="5"/>
  <c r="J75" i="5"/>
  <c r="I75" i="5"/>
  <c r="G75" i="5"/>
  <c r="F75" i="5"/>
  <c r="F73" i="5" s="1"/>
  <c r="F71" i="5" s="1"/>
  <c r="K73" i="5"/>
  <c r="K71" i="5" s="1"/>
  <c r="J70" i="5"/>
  <c r="G70" i="5"/>
  <c r="D70" i="5"/>
  <c r="J69" i="5"/>
  <c r="G69" i="5"/>
  <c r="D69" i="5"/>
  <c r="J68" i="5"/>
  <c r="G68" i="5"/>
  <c r="D68" i="5"/>
  <c r="J67" i="5"/>
  <c r="J65" i="5"/>
  <c r="J62" i="5" s="1"/>
  <c r="G65" i="5"/>
  <c r="D65" i="5"/>
  <c r="J64" i="5"/>
  <c r="G64" i="5"/>
  <c r="D64" i="5"/>
  <c r="L62" i="5"/>
  <c r="I62" i="5"/>
  <c r="F62" i="5"/>
  <c r="D62" i="5"/>
  <c r="K60" i="5"/>
  <c r="H60" i="5"/>
  <c r="E60" i="5"/>
  <c r="J59" i="5"/>
  <c r="G59" i="5"/>
  <c r="D59" i="5"/>
  <c r="D54" i="5" s="1"/>
  <c r="J58" i="5"/>
  <c r="J54" i="5" s="1"/>
  <c r="G58" i="5"/>
  <c r="D58" i="5"/>
  <c r="J56" i="5"/>
  <c r="G56" i="5"/>
  <c r="D56" i="5"/>
  <c r="K54" i="5"/>
  <c r="L66" i="5" s="1"/>
  <c r="J66" i="5" s="1"/>
  <c r="H54" i="5"/>
  <c r="I66" i="5" s="1"/>
  <c r="G66" i="5" s="1"/>
  <c r="G54" i="5"/>
  <c r="G57" i="5" s="1"/>
  <c r="E54" i="5"/>
  <c r="J51" i="5"/>
  <c r="G51" i="5"/>
  <c r="D51" i="5"/>
  <c r="J50" i="5"/>
  <c r="G50" i="5"/>
  <c r="G48" i="5" s="1"/>
  <c r="D50" i="5"/>
  <c r="L48" i="5"/>
  <c r="K48" i="5"/>
  <c r="J48" i="5"/>
  <c r="I48" i="5"/>
  <c r="H48" i="5"/>
  <c r="F48" i="5"/>
  <c r="E48" i="5"/>
  <c r="J47" i="5"/>
  <c r="G47" i="5"/>
  <c r="D47" i="5"/>
  <c r="D43" i="5" s="1"/>
  <c r="J46" i="5"/>
  <c r="J43" i="5" s="1"/>
  <c r="G46" i="5"/>
  <c r="D46" i="5"/>
  <c r="J45" i="5"/>
  <c r="G45" i="5"/>
  <c r="G43" i="5" s="1"/>
  <c r="D45" i="5"/>
  <c r="L43" i="5"/>
  <c r="I43" i="5"/>
  <c r="F43" i="5"/>
  <c r="J40" i="5"/>
  <c r="G40" i="5"/>
  <c r="G37" i="5" s="1"/>
  <c r="D40" i="5"/>
  <c r="J39" i="5"/>
  <c r="G39" i="5"/>
  <c r="D39" i="5"/>
  <c r="L37" i="5"/>
  <c r="K37" i="5"/>
  <c r="I37" i="5"/>
  <c r="H37" i="5"/>
  <c r="F37" i="5"/>
  <c r="E37" i="5"/>
  <c r="J36" i="5"/>
  <c r="G36" i="5"/>
  <c r="D36" i="5"/>
  <c r="D33" i="5" s="1"/>
  <c r="J35" i="5"/>
  <c r="J33" i="5" s="1"/>
  <c r="G35" i="5"/>
  <c r="D35" i="5"/>
  <c r="L33" i="5"/>
  <c r="K33" i="5"/>
  <c r="K31" i="5" s="1"/>
  <c r="I33" i="5"/>
  <c r="H33" i="5"/>
  <c r="H31" i="5" s="1"/>
  <c r="H19" i="5" s="1"/>
  <c r="H13" i="5" s="1"/>
  <c r="G33" i="5"/>
  <c r="F33" i="5"/>
  <c r="E33" i="5"/>
  <c r="I31" i="5"/>
  <c r="E31" i="5"/>
  <c r="E19" i="5" s="1"/>
  <c r="E13" i="5" s="1"/>
  <c r="J30" i="5"/>
  <c r="J27" i="5" s="1"/>
  <c r="G30" i="5"/>
  <c r="D30" i="5"/>
  <c r="J29" i="5"/>
  <c r="G29" i="5"/>
  <c r="D29" i="5"/>
  <c r="D27" i="5" s="1"/>
  <c r="L27" i="5"/>
  <c r="I27" i="5"/>
  <c r="F27" i="5"/>
  <c r="J26" i="5"/>
  <c r="G26" i="5"/>
  <c r="D26" i="5"/>
  <c r="J25" i="5"/>
  <c r="J23" i="5" s="1"/>
  <c r="G25" i="5"/>
  <c r="D25" i="5"/>
  <c r="D23" i="5" s="1"/>
  <c r="L23" i="5"/>
  <c r="I23" i="5"/>
  <c r="F23" i="5"/>
  <c r="I21" i="5"/>
  <c r="I19" i="5" s="1"/>
  <c r="I13" i="5" s="1"/>
  <c r="K19" i="5"/>
  <c r="K13" i="5" s="1"/>
  <c r="J18" i="5"/>
  <c r="G18" i="5"/>
  <c r="D18" i="5"/>
  <c r="J17" i="5"/>
  <c r="G17" i="5"/>
  <c r="D17" i="5"/>
  <c r="D15" i="5" s="1"/>
  <c r="L15" i="5"/>
  <c r="I15" i="5"/>
  <c r="F15" i="5"/>
  <c r="J124" i="1"/>
  <c r="G124" i="1"/>
  <c r="D124" i="1"/>
  <c r="J123" i="1"/>
  <c r="G123" i="1"/>
  <c r="D123" i="1"/>
  <c r="J122" i="1"/>
  <c r="G122" i="1"/>
  <c r="D122" i="1"/>
  <c r="D121" i="1" s="1"/>
  <c r="L121" i="1"/>
  <c r="K121" i="1"/>
  <c r="I121" i="1"/>
  <c r="H121" i="1"/>
  <c r="F121" i="1"/>
  <c r="E121" i="1"/>
  <c r="J120" i="1"/>
  <c r="G120" i="1"/>
  <c r="G118" i="1" s="1"/>
  <c r="D120" i="1"/>
  <c r="J119" i="1"/>
  <c r="G119" i="1"/>
  <c r="D119" i="1"/>
  <c r="L118" i="1"/>
  <c r="I118" i="1"/>
  <c r="F118" i="1"/>
  <c r="J117" i="1"/>
  <c r="G117" i="1"/>
  <c r="D117" i="1"/>
  <c r="J116" i="1"/>
  <c r="G116" i="1"/>
  <c r="D116" i="1"/>
  <c r="K115" i="1"/>
  <c r="H115" i="1"/>
  <c r="E115" i="1"/>
  <c r="J114" i="1"/>
  <c r="G114" i="1"/>
  <c r="D114" i="1"/>
  <c r="J113" i="1"/>
  <c r="G113" i="1"/>
  <c r="D113" i="1"/>
  <c r="K112" i="1"/>
  <c r="H112" i="1"/>
  <c r="E112" i="1"/>
  <c r="J111" i="1"/>
  <c r="G111" i="1"/>
  <c r="D111" i="1"/>
  <c r="J110" i="1"/>
  <c r="G110" i="1"/>
  <c r="D110" i="1"/>
  <c r="J109" i="1"/>
  <c r="G109" i="1"/>
  <c r="D109" i="1"/>
  <c r="J108" i="1"/>
  <c r="G108" i="1"/>
  <c r="D108" i="1"/>
  <c r="J107" i="1"/>
  <c r="G107" i="1"/>
  <c r="D107" i="1"/>
  <c r="J106" i="1"/>
  <c r="G106" i="1"/>
  <c r="D106" i="1"/>
  <c r="J105" i="1"/>
  <c r="G105" i="1"/>
  <c r="D105" i="1"/>
  <c r="J104" i="1"/>
  <c r="G104" i="1"/>
  <c r="D104" i="1"/>
  <c r="J103" i="1"/>
  <c r="G103" i="1"/>
  <c r="D103" i="1"/>
  <c r="J102" i="1"/>
  <c r="G102" i="1"/>
  <c r="D102" i="1"/>
  <c r="J101" i="1"/>
  <c r="G101" i="1"/>
  <c r="D101" i="1"/>
  <c r="J100" i="1"/>
  <c r="G100" i="1"/>
  <c r="D100" i="1"/>
  <c r="J99" i="1"/>
  <c r="G99" i="1"/>
  <c r="D99" i="1"/>
  <c r="J98" i="1"/>
  <c r="G98" i="1"/>
  <c r="D98" i="1"/>
  <c r="J97" i="1"/>
  <c r="G97" i="1"/>
  <c r="D97" i="1"/>
  <c r="J96" i="1"/>
  <c r="G96" i="1"/>
  <c r="D96" i="1"/>
  <c r="J95" i="1"/>
  <c r="G95" i="1"/>
  <c r="D95" i="1"/>
  <c r="J94" i="1"/>
  <c r="G94" i="1"/>
  <c r="D94" i="1"/>
  <c r="J93" i="1"/>
  <c r="G93" i="1"/>
  <c r="D93" i="1"/>
  <c r="J92" i="1"/>
  <c r="G92" i="1"/>
  <c r="D92" i="1"/>
  <c r="J91" i="1"/>
  <c r="G91" i="1"/>
  <c r="D91" i="1"/>
  <c r="J90" i="1"/>
  <c r="G90" i="1"/>
  <c r="D90" i="1"/>
  <c r="K89" i="1"/>
  <c r="K88" i="1" s="1"/>
  <c r="H89" i="1"/>
  <c r="H88" i="1" s="1"/>
  <c r="E89" i="1"/>
  <c r="E88" i="1" s="1"/>
  <c r="J87" i="1"/>
  <c r="G87" i="1"/>
  <c r="D87" i="1"/>
  <c r="J86" i="1"/>
  <c r="G86" i="1"/>
  <c r="D86" i="1"/>
  <c r="J85" i="1"/>
  <c r="G85" i="1"/>
  <c r="D85" i="1"/>
  <c r="K84" i="1"/>
  <c r="H84" i="1"/>
  <c r="E84" i="1"/>
  <c r="J83" i="1"/>
  <c r="G83" i="1"/>
  <c r="D83" i="1"/>
  <c r="J82" i="1"/>
  <c r="G82" i="1"/>
  <c r="D82" i="1"/>
  <c r="J81" i="1"/>
  <c r="G81" i="1"/>
  <c r="D81" i="1"/>
  <c r="J80" i="1"/>
  <c r="G80" i="1"/>
  <c r="D80" i="1"/>
  <c r="K79" i="1"/>
  <c r="H79" i="1"/>
  <c r="E79" i="1"/>
  <c r="J78" i="1"/>
  <c r="J77" i="1" s="1"/>
  <c r="G78" i="1"/>
  <c r="G77" i="1" s="1"/>
  <c r="D78" i="1"/>
  <c r="D77" i="1" s="1"/>
  <c r="K77" i="1"/>
  <c r="H77" i="1"/>
  <c r="E77" i="1"/>
  <c r="J76" i="1"/>
  <c r="J75" i="1" s="1"/>
  <c r="G76" i="1"/>
  <c r="G75" i="1" s="1"/>
  <c r="D76" i="1"/>
  <c r="D75" i="1" s="1"/>
  <c r="L75" i="1"/>
  <c r="I75" i="1"/>
  <c r="F75" i="1"/>
  <c r="J73" i="1"/>
  <c r="G73" i="1"/>
  <c r="D73" i="1"/>
  <c r="J72" i="1"/>
  <c r="G72" i="1"/>
  <c r="D72" i="1"/>
  <c r="L71" i="1"/>
  <c r="I71" i="1"/>
  <c r="F71" i="1"/>
  <c r="J70" i="1"/>
  <c r="G70" i="1"/>
  <c r="D70" i="1"/>
  <c r="J69" i="1"/>
  <c r="G69" i="1"/>
  <c r="D69" i="1"/>
  <c r="J68" i="1"/>
  <c r="G68" i="1"/>
  <c r="D68" i="1"/>
  <c r="D66" i="1" s="1"/>
  <c r="J67" i="1"/>
  <c r="G67" i="1"/>
  <c r="D67" i="1"/>
  <c r="K66" i="1"/>
  <c r="K64" i="1" s="1"/>
  <c r="H66" i="1"/>
  <c r="H64" i="1" s="1"/>
  <c r="E66" i="1"/>
  <c r="E64" i="1" s="1"/>
  <c r="J65" i="1"/>
  <c r="G65" i="1"/>
  <c r="D65" i="1"/>
  <c r="J63" i="1"/>
  <c r="G63" i="1"/>
  <c r="G62" i="1" s="1"/>
  <c r="D63" i="1"/>
  <c r="D62" i="1" s="1"/>
  <c r="L62" i="1"/>
  <c r="J62" i="1"/>
  <c r="I62" i="1"/>
  <c r="F62" i="1"/>
  <c r="J61" i="1"/>
  <c r="J60" i="1" s="1"/>
  <c r="G61" i="1"/>
  <c r="G60" i="1" s="1"/>
  <c r="D61" i="1"/>
  <c r="D60" i="1" s="1"/>
  <c r="K60" i="1"/>
  <c r="H60" i="1"/>
  <c r="E60" i="1"/>
  <c r="J59" i="1"/>
  <c r="J58" i="1" s="1"/>
  <c r="G59" i="1"/>
  <c r="G58" i="1" s="1"/>
  <c r="D59" i="1"/>
  <c r="D58" i="1" s="1"/>
  <c r="L58" i="1"/>
  <c r="I58" i="1"/>
  <c r="F58" i="1"/>
  <c r="J57" i="1"/>
  <c r="J56" i="1" s="1"/>
  <c r="G57" i="1"/>
  <c r="G56" i="1" s="1"/>
  <c r="D57" i="1"/>
  <c r="D56" i="1" s="1"/>
  <c r="K56" i="1"/>
  <c r="H56" i="1"/>
  <c r="E56" i="1"/>
  <c r="J54" i="1"/>
  <c r="G54" i="1"/>
  <c r="D54" i="1"/>
  <c r="J53" i="1"/>
  <c r="G53" i="1"/>
  <c r="D53" i="1"/>
  <c r="J52" i="1"/>
  <c r="G52" i="1"/>
  <c r="D52" i="1"/>
  <c r="J51" i="1"/>
  <c r="G51" i="1"/>
  <c r="D51" i="1"/>
  <c r="K50" i="1"/>
  <c r="K49" i="1" s="1"/>
  <c r="H50" i="1"/>
  <c r="H49" i="1" s="1"/>
  <c r="E50" i="1"/>
  <c r="E49" i="1" s="1"/>
  <c r="J48" i="1"/>
  <c r="G48" i="1"/>
  <c r="D48" i="1"/>
  <c r="J47" i="1"/>
  <c r="G47" i="1"/>
  <c r="D47" i="1"/>
  <c r="K46" i="1"/>
  <c r="H46" i="1"/>
  <c r="E46" i="1"/>
  <c r="J45" i="1"/>
  <c r="G45" i="1"/>
  <c r="D45" i="1"/>
  <c r="J44" i="1"/>
  <c r="G44" i="1"/>
  <c r="D44" i="1"/>
  <c r="J43" i="1"/>
  <c r="G43" i="1"/>
  <c r="D43" i="1"/>
  <c r="J42" i="1"/>
  <c r="G42" i="1"/>
  <c r="D42" i="1"/>
  <c r="J41" i="1"/>
  <c r="G41" i="1"/>
  <c r="D41" i="1"/>
  <c r="J40" i="1"/>
  <c r="G40" i="1"/>
  <c r="D40" i="1"/>
  <c r="J39" i="1"/>
  <c r="G39" i="1"/>
  <c r="D39" i="1"/>
  <c r="J38" i="1"/>
  <c r="G38" i="1"/>
  <c r="D38" i="1"/>
  <c r="J37" i="1"/>
  <c r="G37" i="1"/>
  <c r="D37" i="1"/>
  <c r="J36" i="1"/>
  <c r="G36" i="1"/>
  <c r="D36" i="1"/>
  <c r="J35" i="1"/>
  <c r="G35" i="1"/>
  <c r="D35" i="1"/>
  <c r="J34" i="1"/>
  <c r="G34" i="1"/>
  <c r="D34" i="1"/>
  <c r="J33" i="1"/>
  <c r="G33" i="1"/>
  <c r="D33" i="1"/>
  <c r="J32" i="1"/>
  <c r="G32" i="1"/>
  <c r="D32" i="1"/>
  <c r="J31" i="1"/>
  <c r="G31" i="1"/>
  <c r="D31" i="1"/>
  <c r="J30" i="1"/>
  <c r="G30" i="1"/>
  <c r="D30" i="1"/>
  <c r="J29" i="1"/>
  <c r="G29" i="1"/>
  <c r="D29" i="1"/>
  <c r="J28" i="1"/>
  <c r="G28" i="1"/>
  <c r="D28" i="1"/>
  <c r="J27" i="1"/>
  <c r="G27" i="1"/>
  <c r="D27" i="1"/>
  <c r="K26" i="1"/>
  <c r="H26" i="1"/>
  <c r="E26" i="1"/>
  <c r="J25" i="1"/>
  <c r="J24" i="1" s="1"/>
  <c r="G25" i="1"/>
  <c r="G24" i="1" s="1"/>
  <c r="D25" i="1"/>
  <c r="D24" i="1" s="1"/>
  <c r="K24" i="1"/>
  <c r="H24" i="1"/>
  <c r="E24" i="1"/>
  <c r="J23" i="1"/>
  <c r="G23" i="1"/>
  <c r="D23" i="1"/>
  <c r="J22" i="1"/>
  <c r="G22" i="1"/>
  <c r="D22" i="1"/>
  <c r="K20" i="1"/>
  <c r="H20" i="1"/>
  <c r="E20" i="1"/>
  <c r="H57" i="5" l="1"/>
  <c r="L60" i="5"/>
  <c r="L52" i="5" s="1"/>
  <c r="G79" i="5"/>
  <c r="G73" i="5" s="1"/>
  <c r="G71" i="5" s="1"/>
  <c r="D48" i="5"/>
  <c r="J37" i="5"/>
  <c r="J31" i="5" s="1"/>
  <c r="D115" i="1"/>
  <c r="G20" i="1"/>
  <c r="J112" i="1"/>
  <c r="G115" i="1"/>
  <c r="L74" i="1"/>
  <c r="D118" i="1"/>
  <c r="J121" i="1"/>
  <c r="G46" i="1"/>
  <c r="J89" i="1"/>
  <c r="J88" i="1" s="1"/>
  <c r="G112" i="1"/>
  <c r="J46" i="1"/>
  <c r="G50" i="1"/>
  <c r="G49" i="1" s="1"/>
  <c r="F55" i="1"/>
  <c r="K74" i="1"/>
  <c r="D112" i="1"/>
  <c r="J66" i="1"/>
  <c r="J115" i="1"/>
  <c r="H19" i="1"/>
  <c r="G71" i="1"/>
  <c r="G84" i="1"/>
  <c r="D89" i="1"/>
  <c r="D88" i="1" s="1"/>
  <c r="H55" i="1"/>
  <c r="G66" i="1"/>
  <c r="G64" i="1" s="1"/>
  <c r="G55" i="1" s="1"/>
  <c r="G27" i="5"/>
  <c r="K57" i="5"/>
  <c r="K52" i="5" s="1"/>
  <c r="K41" i="5" s="1"/>
  <c r="K11" i="5" s="1"/>
  <c r="K9" i="5" s="1"/>
  <c r="D75" i="5"/>
  <c r="G15" i="5"/>
  <c r="J15" i="5"/>
  <c r="G23" i="5"/>
  <c r="I60" i="5"/>
  <c r="I52" i="5" s="1"/>
  <c r="I41" i="5" s="1"/>
  <c r="I11" i="5" s="1"/>
  <c r="G62" i="5"/>
  <c r="G60" i="5" s="1"/>
  <c r="G52" i="5" s="1"/>
  <c r="G41" i="5" s="1"/>
  <c r="J85" i="5"/>
  <c r="J79" i="5" s="1"/>
  <c r="J73" i="5" s="1"/>
  <c r="J71" i="5" s="1"/>
  <c r="L31" i="5"/>
  <c r="D37" i="5"/>
  <c r="D31" i="5" s="1"/>
  <c r="H52" i="5"/>
  <c r="H41" i="5" s="1"/>
  <c r="H11" i="5" s="1"/>
  <c r="H9" i="5" s="1"/>
  <c r="I79" i="5"/>
  <c r="I73" i="5" s="1"/>
  <c r="I71" i="5" s="1"/>
  <c r="J21" i="5"/>
  <c r="F31" i="5"/>
  <c r="J60" i="5"/>
  <c r="J64" i="1"/>
  <c r="K19" i="1"/>
  <c r="J79" i="1"/>
  <c r="J84" i="1"/>
  <c r="E19" i="1"/>
  <c r="D46" i="1"/>
  <c r="J71" i="1"/>
  <c r="J118" i="1"/>
  <c r="F74" i="1"/>
  <c r="G79" i="1"/>
  <c r="J20" i="1"/>
  <c r="G26" i="1"/>
  <c r="D50" i="1"/>
  <c r="D49" i="1" s="1"/>
  <c r="J50" i="1"/>
  <c r="J49" i="1" s="1"/>
  <c r="L55" i="1"/>
  <c r="K55" i="1"/>
  <c r="D71" i="1"/>
  <c r="E74" i="1"/>
  <c r="H74" i="1"/>
  <c r="H18" i="1" s="1"/>
  <c r="D79" i="1"/>
  <c r="G121" i="1"/>
  <c r="D57" i="5"/>
  <c r="G89" i="1"/>
  <c r="G88" i="1" s="1"/>
  <c r="J57" i="5"/>
  <c r="J52" i="5" s="1"/>
  <c r="J41" i="5" s="1"/>
  <c r="D26" i="1"/>
  <c r="D64" i="1"/>
  <c r="D55" i="1" s="1"/>
  <c r="J26" i="1"/>
  <c r="D20" i="1"/>
  <c r="E55" i="1"/>
  <c r="I55" i="1"/>
  <c r="I74" i="1"/>
  <c r="D84" i="1"/>
  <c r="D21" i="5"/>
  <c r="L21" i="5"/>
  <c r="L19" i="5" s="1"/>
  <c r="L13" i="5" s="1"/>
  <c r="G31" i="5"/>
  <c r="L41" i="5"/>
  <c r="F21" i="5"/>
  <c r="F66" i="5"/>
  <c r="E57" i="5"/>
  <c r="E52" i="5" s="1"/>
  <c r="E41" i="5" s="1"/>
  <c r="E11" i="5" s="1"/>
  <c r="E9" i="5" s="1"/>
  <c r="D79" i="5"/>
  <c r="D73" i="5" s="1"/>
  <c r="D71" i="5" s="1"/>
  <c r="L79" i="5"/>
  <c r="L73" i="5" s="1"/>
  <c r="L71" i="5" s="1"/>
  <c r="L11" i="5" l="1"/>
  <c r="I9" i="5"/>
  <c r="J19" i="5"/>
  <c r="J13" i="5" s="1"/>
  <c r="F19" i="5"/>
  <c r="F13" i="5" s="1"/>
  <c r="L18" i="1"/>
  <c r="G19" i="1"/>
  <c r="F18" i="1"/>
  <c r="E8" i="4" s="1"/>
  <c r="J55" i="1"/>
  <c r="K18" i="1"/>
  <c r="J8" i="4" s="1"/>
  <c r="J19" i="1"/>
  <c r="J74" i="1"/>
  <c r="E18" i="1"/>
  <c r="D8" i="4" s="1"/>
  <c r="G74" i="1"/>
  <c r="D19" i="5"/>
  <c r="D13" i="5" s="1"/>
  <c r="G21" i="5"/>
  <c r="G19" i="5" s="1"/>
  <c r="G13" i="5" s="1"/>
  <c r="G11" i="5" s="1"/>
  <c r="G9" i="5" s="1"/>
  <c r="D74" i="1"/>
  <c r="D19" i="1"/>
  <c r="I18" i="1"/>
  <c r="H8" i="4" s="1"/>
  <c r="F60" i="5"/>
  <c r="F52" i="5" s="1"/>
  <c r="F41" i="5" s="1"/>
  <c r="D66" i="5"/>
  <c r="D60" i="5" s="1"/>
  <c r="D52" i="5" s="1"/>
  <c r="D41" i="5" s="1"/>
  <c r="L9" i="5"/>
  <c r="J11" i="5"/>
  <c r="J9" i="5" s="1"/>
  <c r="D11" i="5" l="1"/>
  <c r="D9" i="5" s="1"/>
  <c r="F11" i="5"/>
  <c r="F9" i="5" s="1"/>
  <c r="G18" i="1"/>
  <c r="J18" i="1"/>
  <c r="C8" i="4"/>
  <c r="D18" i="1"/>
  <c r="G8" i="4"/>
  <c r="F8" i="4" s="1"/>
  <c r="K8" i="4"/>
  <c r="I8" i="4" l="1"/>
</calcChain>
</file>

<file path=xl/sharedStrings.xml><?xml version="1.0" encoding="utf-8"?>
<sst xmlns="http://schemas.openxmlformats.org/spreadsheetml/2006/main" count="1183" uniqueCount="400">
  <si>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</si>
  <si>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</si>
  <si>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</si>
  <si>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</si>
  <si>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</si>
  <si>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</si>
  <si>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</si>
  <si>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</si>
  <si>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</si>
  <si>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</si>
  <si>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</si>
  <si>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</si>
  <si>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</si>
  <si>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</si>
  <si>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</si>
  <si>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</si>
  <si>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</si>
  <si>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</si>
  <si>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</si>
  <si>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</si>
  <si>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</si>
  <si>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</si>
  <si>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</si>
  <si>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</si>
  <si>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</si>
  <si>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</si>
  <si>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</si>
  <si>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</si>
  <si>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</si>
  <si>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</si>
  <si>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</si>
  <si>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</si>
  <si>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</si>
  <si>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</si>
  <si>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</si>
  <si>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</si>
  <si>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</si>
  <si>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</si>
  <si>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</si>
  <si>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</si>
  <si>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</si>
  <si>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</si>
  <si>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</si>
  <si>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</si>
  <si>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</si>
  <si>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</si>
  <si>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</si>
  <si>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</si>
  <si>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</si>
  <si>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</si>
  <si>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</si>
  <si>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</si>
  <si>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</si>
  <si>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</si>
  <si>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</si>
  <si>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</si>
  <si>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</si>
  <si>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</si>
  <si>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</si>
  <si>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</si>
  <si>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</si>
  <si>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</si>
  <si>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</si>
  <si>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</si>
  <si>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</si>
  <si>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</si>
  <si>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</si>
  <si>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</si>
  <si>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</si>
  <si>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</si>
  <si>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</si>
  <si>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</si>
  <si>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</si>
  <si>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</si>
  <si>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</si>
  <si>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</si>
  <si>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</si>
  <si>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</si>
  <si>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</si>
  <si>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</si>
  <si>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</si>
  <si>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</si>
  <si>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</si>
  <si>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</si>
  <si>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</si>
  <si>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</si>
  <si>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</si>
  <si>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</si>
  <si>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</si>
  <si>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</si>
  <si>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</si>
  <si>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</si>
  <si>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</si>
  <si>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</si>
  <si>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</si>
  <si>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</si>
  <si>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</si>
  <si>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</si>
  <si>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</si>
  <si>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</si>
  <si>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</si>
  <si>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</si>
  <si>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</si>
  <si>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</si>
  <si>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</si>
  <si>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</si>
  <si>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</si>
  <si>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</si>
  <si>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</si>
  <si>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</si>
  <si>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</si>
  <si>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</si>
  <si>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</si>
  <si>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</si>
  <si>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</si>
  <si>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</si>
  <si>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</si>
  <si>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</si>
  <si>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</si>
  <si>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</si>
  <si>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</si>
  <si>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</si>
  <si>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</si>
  <si>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</si>
  <si>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</si>
  <si>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</si>
  <si>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</si>
  <si>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</si>
  <si>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</si>
  <si>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</si>
  <si>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</si>
  <si>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</si>
  <si>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</si>
  <si>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</si>
  <si>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</si>
  <si>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</si>
  <si>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</si>
  <si>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</si>
  <si>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</si>
  <si>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</si>
  <si>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</si>
  <si>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</si>
  <si>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</si>
  <si>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</si>
  <si>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</si>
  <si>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</si>
  <si>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</si>
  <si>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</si>
  <si>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</si>
  <si>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</si>
  <si>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</si>
  <si>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</si>
  <si>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</si>
  <si>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</si>
  <si>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</si>
  <si>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</si>
  <si>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</si>
  <si>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</si>
  <si>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</si>
  <si>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</si>
  <si>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</si>
  <si>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</si>
  <si>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</si>
  <si>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</si>
  <si>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</si>
  <si>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>3</t>
  </si>
  <si>
    <t>Ընդհանուր բնույթի ծառայություններ</t>
  </si>
  <si>
    <t xml:space="preserve">Ընդհանուր բնույթի այլ ծառայություններ </t>
  </si>
  <si>
    <t>4</t>
  </si>
  <si>
    <t>5</t>
  </si>
  <si>
    <t>6</t>
  </si>
  <si>
    <t>7</t>
  </si>
  <si>
    <t>ՏՆՏԵՍԱԿԱՆ ՀԱՐԱԲԵՐՈՒԹՅՈՒՆՆԵՐ (տող2410+տող2420+տող2430+տող2440+տող2450+տող2460+տող2470+տող2480+տող2490)</t>
  </si>
  <si>
    <t>Վառելիք և էներգետիկա</t>
  </si>
  <si>
    <t xml:space="preserve">Նավթամթերք և բնական գազ </t>
  </si>
  <si>
    <t>Տրանսպորտ</t>
  </si>
  <si>
    <t xml:space="preserve">ճանապարհային տրանսպորտ 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</si>
  <si>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</si>
  <si>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</si>
  <si>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</si>
  <si>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</si>
  <si>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ԲՆԱԿԱՐԱՆԱՅԻՆ ՇԻՆԱՐԱՐՈՒԹՅՈՒՆ ԵՎ ԿՈՄՈՒՆԱԼ ԾԱՌԱՅՈՒԹՅՈՒՆ (տող3610+տող3620+տող3630+տող3640+տող3650+տող3660)</t>
  </si>
  <si>
    <t>Ջրամատակարարում</t>
  </si>
  <si>
    <t>Փողոցների լուսավորում</t>
  </si>
  <si>
    <t>ԿՐԹՈՒԹՅՈՒՆ (տող2910+տող2920+տող2930+տող2940+տող2950+տող2960+տող2970+տող2980)</t>
  </si>
  <si>
    <t>Միջնակարգ ընդհանուր կրթություն</t>
  </si>
  <si>
    <t>Միջնակարգ(լրիվ) ընդհանուր կրթություն</t>
  </si>
  <si>
    <t xml:space="preserve">ՍՈՑԻԱԼԱԿԱՆ ՊԱՇՏՊԱՆՈՒԹՅՈՒՆ (տող3010+տող3020+տող3030+տող3040+տող3050+տող3060+տող3070+տող3080+տող3090) </t>
  </si>
  <si>
    <t>10</t>
  </si>
  <si>
    <t xml:space="preserve">Սոցիալական հատուկ արտոնություններ (այլ դասերին չպատկանող) 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</si>
  <si>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</si>
  <si>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</si>
  <si>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</si>
  <si>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</si>
  <si>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</si>
  <si>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</si>
  <si>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  Տարեկան ճշտված պլան                            Տարեկան ճշտված պլան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</si>
  <si>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</si>
  <si>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</si>
  <si>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</si>
  <si>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</si>
  <si>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</si>
  <si>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</si>
  <si>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</si>
  <si>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</si>
  <si>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</si>
  <si>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</si>
  <si>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</si>
  <si>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</si>
  <si>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</si>
  <si>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</si>
  <si>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</si>
  <si>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</si>
  <si>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</si>
  <si>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</si>
  <si>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</si>
  <si>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</si>
  <si>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</si>
  <si>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</si>
  <si>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</si>
  <si>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</si>
  <si>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</si>
  <si>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</si>
  <si>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</si>
  <si>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</si>
  <si>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</si>
  <si>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</si>
  <si>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</si>
  <si>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</si>
  <si>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</si>
  <si>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</si>
  <si>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</si>
  <si>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</si>
  <si>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>ՊԱՅՄԱՆԱԳՐԱՅԻՆ ԱՅԼ ԾԱՌԱՅՈՒԹՅՈՒՆՆԵՐԻ ՁԵՌՔ ԲԵՐՈՒՄ (տող4231+տող4232+տող4233+տող4234+տող4235+տող4236+տող4237+տող4238)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</si>
  <si>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</si>
  <si>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</si>
  <si>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</si>
  <si>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</si>
  <si>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</si>
  <si>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</si>
  <si>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</si>
  <si>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</si>
  <si>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</si>
  <si>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</si>
  <si>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</si>
  <si>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</si>
  <si>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</si>
  <si>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</si>
  <si>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</si>
  <si>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</si>
  <si>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</si>
  <si>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</si>
  <si>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</si>
  <si>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</si>
  <si>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</si>
  <si>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</si>
  <si>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</si>
  <si>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-Տրանսպորտային նյութեր</t>
  </si>
  <si>
    <t>4264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</si>
  <si>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</si>
  <si>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</si>
  <si>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</si>
  <si>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</si>
  <si>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>1.5 ԴՐԱՄԱՇՆՈՐՀՆԵՐ (տող4510+տող4520+տող4530+տող4540)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</si>
  <si>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</si>
  <si>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</si>
  <si>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</si>
  <si>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>1.6 ՍՈՑԻԱԼԱԿԱՆ ՆՊԱՍՏՆԵՐ ԵՎ ԿԵՆՍԱԹՈՇԱԿՆԵՐ (տող4610+տող4630+տող4640)</t>
  </si>
  <si>
    <t xml:space="preserve"> ՍՈՑԻԱԼԱԿԱՆ ՕԳՆՈՒԹՅԱՆ ԴՐԱՄԱԿԱՆ ԱՐՏԱՀԱՅՏՈՒԹՅԱՄԲ ՆՊԱՍՏՆԵՐ (ԲՅՈՒՋԵԻՑ) (տող4631+տող4632+տող4633+տող4634) </t>
  </si>
  <si>
    <t xml:space="preserve"> -Կրթական, մշակութային և սպորտային նպաստներ բյուջեից</t>
  </si>
  <si>
    <t>4727</t>
  </si>
  <si>
    <t xml:space="preserve"> -Այլ նպաստներ բյուջեից</t>
  </si>
  <si>
    <t>4729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</si>
  <si>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</si>
  <si>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</si>
  <si>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</si>
  <si>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</si>
  <si>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</si>
  <si>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-Այլ հարկեր</t>
  </si>
  <si>
    <t>4822</t>
  </si>
  <si>
    <t xml:space="preserve"> -Պարտադիր վճարներ</t>
  </si>
  <si>
    <t>4823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</si>
  <si>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</si>
  <si>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</si>
  <si>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</si>
  <si>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</si>
  <si>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</si>
  <si>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</si>
  <si>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</si>
  <si>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</si>
  <si>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</si>
  <si>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</si>
  <si>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</si>
  <si>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 xml:space="preserve"> ԱՅԼ ՀԻՄՆԱԿԱՆ ՄԻՋՈՑՆԵ     (տող 5131+տող 5132+տող 5133+ տող5134)</t>
  </si>
  <si>
    <t xml:space="preserve"> - Նախագծահետազոտական ծախսեր</t>
  </si>
  <si>
    <t>5134</t>
  </si>
  <si>
    <t xml:space="preserve"> Գ. ՈՉ ՖԻՆԱՆՍԱԿԱՆ ԱԿՏԻՎՆԵՐԻ ԻՐԱՑՈՒՄԻՑ ՄՈՒՏՔԵՐ (տող6100+տող6200+տող6300+տող6400)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</si>
  <si>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</si>
  <si>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</si>
  <si>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</si>
  <si>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</si>
  <si>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</si>
  <si>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</si>
  <si>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</si>
  <si>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</si>
  <si>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</si>
  <si>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</si>
  <si>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</si>
  <si>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</si>
  <si>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</si>
  <si>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</si>
  <si>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</si>
  <si>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</si>
  <si>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</si>
  <si>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</si>
  <si>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</si>
  <si>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</si>
  <si>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</si>
  <si>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</si>
  <si>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</si>
  <si>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</si>
  <si>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</si>
  <si>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</si>
  <si>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</si>
  <si>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</si>
  <si>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</si>
  <si>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</si>
  <si>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</si>
  <si>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</si>
  <si>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</si>
  <si>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</si>
  <si>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</si>
  <si>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</si>
  <si>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</si>
  <si>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</si>
  <si>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</si>
  <si>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</si>
  <si>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</si>
  <si>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</si>
  <si>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</si>
  <si>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</si>
  <si>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</si>
  <si>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</si>
  <si>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</si>
  <si>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</si>
  <si>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</si>
  <si>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</si>
  <si>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</si>
  <si>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</si>
  <si>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</si>
  <si>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</si>
  <si>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</si>
  <si>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</si>
  <si>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</si>
  <si>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</si>
  <si>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</si>
  <si>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</si>
  <si>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</si>
  <si>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</si>
  <si>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</si>
  <si>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</si>
  <si>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</si>
  <si>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</si>
  <si>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</si>
  <si>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</si>
  <si>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</si>
  <si>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</si>
  <si>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</si>
  <si>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</si>
  <si>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</si>
  <si>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</si>
  <si>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</si>
  <si>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</si>
  <si>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</si>
  <si>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</si>
  <si>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</si>
  <si>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</si>
  <si>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</si>
  <si>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</si>
  <si>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</si>
  <si>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</si>
  <si>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</si>
  <si>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>ՀԱՇՎԵՏՎՈՒԹՅՈՒՆ</t>
  </si>
  <si>
    <t>ՀԱՄԱՅՆՔԻ ԲՅՈՒՋԵԻ ԿԱՏԱՐՄԱՆ ՎԵՐԱԲԵՐՅԱԼ</t>
  </si>
  <si>
    <r>
      <t>1.Համայնքի անվանումը_________</t>
    </r>
    <r>
      <rPr>
        <b/>
        <u/>
        <sz val="10"/>
        <rFont val="GHEA Grapalat"/>
        <family val="3"/>
      </rPr>
      <t>Ալագյազի համայնքապետարան</t>
    </r>
    <r>
      <rPr>
        <b/>
        <sz val="10"/>
        <rFont val="GHEA Grapalat"/>
        <family val="3"/>
      </rPr>
      <t>___________</t>
    </r>
  </si>
  <si>
    <t>2.Փոստային հասցեն___________________________________________</t>
  </si>
  <si>
    <t>3.Համայնքի տեղաբաշխման մարզը և համայնքի կոդը ըստ բյուջետային ծախսերի տարածքային դասակարգման</t>
  </si>
  <si>
    <t>4.Չափի միավորը ՝ հազար դրամ</t>
  </si>
  <si>
    <t>Կ.Տ.</t>
  </si>
  <si>
    <r>
      <t xml:space="preserve">ՀԱՄԱՅՆՔԻ ՂԵԿԱՎԱՐ՝               </t>
    </r>
    <r>
      <rPr>
        <b/>
        <u/>
        <sz val="12"/>
        <rFont val="GHEA Grapalat"/>
        <family val="3"/>
      </rPr>
      <t xml:space="preserve"> Ջասմ Հասանի Մախմուդով</t>
    </r>
  </si>
  <si>
    <r>
      <t xml:space="preserve">                                                                                                           (</t>
    </r>
    <r>
      <rPr>
        <u/>
        <sz val="8"/>
        <rFont val="GHEA Grapalat"/>
        <family val="3"/>
      </rPr>
      <t>Ա. Ա. Հ.</t>
    </r>
    <r>
      <rPr>
        <sz val="8"/>
        <rFont val="GHEA Grapalat"/>
        <family val="3"/>
      </rPr>
      <t>)                                                                                         (</t>
    </r>
    <r>
      <rPr>
        <b/>
        <u/>
        <sz val="8"/>
        <rFont val="GHEA Grapalat"/>
        <family val="3"/>
      </rPr>
      <t>ստորագրություն</t>
    </r>
    <r>
      <rPr>
        <sz val="8"/>
        <rFont val="GHEA Grapalat"/>
        <family val="3"/>
      </rPr>
      <t>)</t>
    </r>
  </si>
  <si>
    <t xml:space="preserve">Հ Ա Շ Վ Ե Տ Վ ՈՒ Թ Յ ՈՒ Ն </t>
  </si>
  <si>
    <t>(գործառնական դասակարգման)</t>
  </si>
  <si>
    <t>ՀԱՄԱՅՆՔԻ ԲՅՈՒՋԵԻ  ՀԱՎԵԼՈՒՐԴԻ  ԿԱՄ  ՊԱԿԱՍՈՒՐԴԻ  (ԴԵՖԻՑԻՏԻ) ԿԱՏԱՐՄԱՆ ՎԵՐԱԲԵՐՅԱԼ</t>
  </si>
  <si>
    <t>01.01.2024թ.-31.12.2024թ. Ժամանակահատվածի համար</t>
  </si>
  <si>
    <t>(01.01.2024թ   -   &lt;&lt;31&gt;&gt;&lt;&lt;12&gt;&gt;2024թ ժամանակահատվածի համար )</t>
  </si>
  <si>
    <t>(01.01.2024թ   -   &lt;&lt;_31_&gt;&gt;&lt;&lt;12&gt;&gt;2024թ ժամանակահատվածի համար )</t>
  </si>
  <si>
    <t>(01.01.2024թ   -   &lt;&lt;__31_&gt;&gt;&lt;&lt;___12_______&gt;&gt;2024թ ժամանակահատվածի համար )</t>
  </si>
  <si>
    <t>(01.01.2024թ   -   &lt;&lt;__31_&gt;&gt;&lt;&lt;___12____&gt;&gt;2024թ ժամանակահատվածի համար )</t>
  </si>
  <si>
    <t>&lt;&lt;10&gt;&gt; &lt;&lt;հունվարի&gt;&gt; 2025թ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</si>
</sst>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sz val="10"/>
      <name val="GHEA Grapalat"/>
      <family val="3"/>
    </font>
    <font>
      <b/>
      <u/>
      <sz val="10"/>
      <name val="GHEA Grapalat"/>
      <family val="3"/>
    </font>
    <font>
      <sz val="10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u/>
      <sz val="12"/>
      <name val="GHEA Grapalat"/>
      <family val="3"/>
    </font>
    <font>
      <sz val="8"/>
      <name val="GHEA Grapalat"/>
      <family val="3"/>
    </font>
    <font>
      <u/>
      <sz val="8"/>
      <name val="GHEA Grapalat"/>
      <family val="3"/>
    </font>
    <font>
      <b/>
      <u/>
      <sz val="8"/>
      <name val="GHEA Grapalat"/>
      <family val="3"/>
    </font>
    <font>
      <sz val="10"/>
      <color theme="1"/>
      <name val="Arial LatArm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19" fillId="0" borderId="12" applyFill="0" applyProtection="0">
      <alignment horizontal="center" vertical="center"/>
    </xf>
    <xf numFmtId="4" fontId="20" fillId="0" borderId="11" applyFill="0" applyProtection="0">
      <alignment horizontal="center" vertical="center"/>
    </xf>
    <xf numFmtId="0" fontId="21" fillId="0" borderId="11" applyNumberFormat="0" applyFill="0" applyProtection="0">
      <alignment horizontal="left" vertical="center" wrapText="1"/>
    </xf>
    <xf numFmtId="0" fontId="21" fillId="0" borderId="12" applyNumberFormat="0" applyFill="0" applyProtection="0">
      <alignment horizontal="left" vertical="center" wrapText="1"/>
    </xf>
    <xf numFmtId="0" fontId="21" fillId="0" borderId="11" applyNumberFormat="0" applyFill="0" applyProtection="0">
      <alignment horizontal="center" vertical="center"/>
    </xf>
    <xf numFmtId="4" fontId="21" fillId="0" borderId="11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9" fillId="0" borderId="12" applyFill="0" applyProtection="0">
      <alignment horizontal="right" vertical="center"/>
    </xf>
    <xf numFmtId="4" fontId="22" fillId="0" borderId="11" applyFill="0" applyProtection="0">
      <alignment horizontal="left" vertical="center"/>
    </xf>
  </cellStyleXfs>
  <cellXfs count="50">
    <xf numFmtId="0" fontId="0" fillId="0" borderId="0" xfId="0"/>
    <xf numFmtId="0" fontId="0" fillId="0" borderId="10" xfId="42" applyFill="1" applyBorder="1"/>
    <xf numFmtId="0" fontId="18" fillId="0" borderId="10" xfId="44" applyFont="1" applyFill="1" applyBorder="1" applyAlignment="1">
      <alignment horizontal="center"/>
    </xf>
    <xf numFmtId="0" fontId="18" fillId="0" borderId="10" xfId="44" applyFont="1" applyFill="1" applyBorder="1" applyAlignment="1">
      <alignment horizontal="center"/>
    </xf>
    <xf numFmtId="0" fontId="18" fillId="0" borderId="10" xfId="43" applyFont="1" applyFill="1" applyBorder="1" applyAlignment="1">
      <alignment horizontal="center" vertical="center"/>
    </xf>
    <xf numFmtId="4" fontId="19" fillId="0" borderId="12" xfId="52" applyNumberFormat="1" applyFont="1" applyFill="1" applyBorder="1" applyAlignment="1">
      <alignment horizontal="right" vertical="center"/>
    </xf>
    <xf numFmtId="4" fontId="19" fillId="0" borderId="12" xfId="45" applyNumberFormat="1" applyFont="1" applyFill="1" applyBorder="1" applyAlignment="1">
      <alignment horizontal="center" vertical="center"/>
    </xf>
    <xf numFmtId="0" fontId="21" fillId="0" borderId="12" xfId="48" applyFont="1" applyFill="1" applyBorder="1" applyAlignment="1">
      <alignment horizontal="left" vertical="center" wrapText="1"/>
    </xf>
    <xf numFmtId="0" fontId="19" fillId="0" borderId="11" xfId="51" applyFont="1" applyFill="1" applyBorder="1" applyAlignment="1">
      <alignment horizontal="right" vertical="center"/>
    </xf>
    <xf numFmtId="0" fontId="21" fillId="0" borderId="11" xfId="49" applyFont="1" applyFill="1" applyBorder="1" applyAlignment="1">
      <alignment horizontal="center" vertical="center"/>
    </xf>
    <xf numFmtId="0" fontId="21" fillId="0" borderId="11" xfId="47" applyFont="1" applyFill="1" applyBorder="1" applyAlignment="1">
      <alignment horizontal="left" vertical="center" wrapText="1"/>
    </xf>
    <xf numFmtId="4" fontId="21" fillId="0" borderId="11" xfId="50" applyNumberFormat="1" applyFont="1" applyFill="1" applyBorder="1" applyAlignment="1">
      <alignment horizontal="right" vertical="center"/>
    </xf>
    <xf numFmtId="0" fontId="0" fillId="0" borderId="10" xfId="42" applyFont="1" applyFill="1" applyBorder="1"/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5" fillId="0" borderId="10" xfId="42" applyFont="1" applyFill="1" applyBorder="1" applyAlignment="1">
      <alignment vertical="center"/>
    </xf>
    <xf numFmtId="0" fontId="23" fillId="0" borderId="10" xfId="42" applyFont="1" applyFill="1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10" xfId="42" applyFont="1" applyFill="1" applyBorder="1"/>
    <xf numFmtId="0" fontId="25" fillId="0" borderId="17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6" fillId="0" borderId="10" xfId="42" applyFont="1" applyFill="1" applyBorder="1"/>
    <xf numFmtId="0" fontId="27" fillId="0" borderId="13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5" fillId="0" borderId="10" xfId="42" applyFont="1" applyFill="1" applyBorder="1"/>
    <xf numFmtId="0" fontId="29" fillId="0" borderId="19" xfId="0" applyFont="1" applyBorder="1" applyAlignment="1">
      <alignment horizontal="left"/>
    </xf>
    <xf numFmtId="0" fontId="23" fillId="0" borderId="10" xfId="42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3" fillId="0" borderId="13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5" fillId="0" borderId="0" xfId="0" applyFont="1" applyAlignment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4" fontId="19" fillId="0" borderId="12" xfId="45" applyNumberFormat="1" applyFont="1" applyFill="1" applyBorder="1" applyAlignment="1">
      <alignment horizontal="center" vertical="center" wrapText="1"/>
    </xf>
    <xf numFmtId="0" fontId="21" fillId="0" borderId="20" xfId="49" applyFont="1" applyFill="1" applyBorder="1" applyAlignment="1">
      <alignment horizontal="center" vertical="center"/>
    </xf>
    <xf numFmtId="0" fontId="0" fillId="0" borderId="14" xfId="42" applyFill="1" applyBorder="1"/>
    <xf numFmtId="0" fontId="19" fillId="0" borderId="21" xfId="51" applyFont="1" applyFill="1" applyBorder="1" applyAlignment="1">
      <alignment horizontal="right" vertical="center"/>
    </xf>
    <xf numFmtId="0" fontId="0" fillId="0" borderId="22" xfId="42" applyFill="1" applyBorder="1"/>
    <xf numFmtId="4" fontId="32" fillId="0" borderId="11" xfId="0" applyNumberFormat="1" applyFont="1" applyBorder="1" applyAlignment="1">
      <alignment horizontal="right" vertical="center"/>
    </xf>
    <xf numFmtId="0" fontId="32" fillId="0" borderId="11" xfId="0" applyFont="1" applyBorder="1" applyAlignment="1">
      <alignment horizontal="right" vertical="center"/>
    </xf>
  </cellXfs>
  <cellStyles count="5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left_arm10_BordWW_900" xfId="47"/>
    <cellStyle name="left_arm10_GrBordWW_900" xfId="48"/>
    <cellStyle name="Lft_arm10_Brd_900" xfId="53"/>
    <cellStyle name="rgt_arm10_BordGrey_900" xfId="52"/>
    <cellStyle name="rgt_arm14_bld_900" xfId="51"/>
    <cellStyle name="rgt_arm14_Money_900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abSelected="1" zoomScale="85" zoomScaleNormal="85" zoomScaleSheetLayoutView="100" workbookViewId="0">
      <selection activeCell="A12" sqref="A12:L12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3" width="7.28515625" style="1" customWidth="1"/>
    <col min="4" max="4" width="14.42578125" style="1" customWidth="1"/>
    <col min="5" max="5" width="14.140625" style="1" customWidth="1"/>
    <col min="6" max="6" width="13.140625" style="1" customWidth="1"/>
    <col min="7" max="8" width="14.42578125" style="1" customWidth="1"/>
    <col min="9" max="9" width="14.28515625" style="1" customWidth="1"/>
    <col min="10" max="11" width="14.42578125" style="1" customWidth="1"/>
    <col min="12" max="12" width="13.85546875" style="1" customWidth="1"/>
    <col min="13" max="13" width="1" style="1" customWidth="1"/>
    <col min="14" max="14" width="1.42578125" style="1" customWidth="1"/>
    <col min="15" max="16384" width="9.140625" style="1"/>
  </cols>
  <sheetData>
    <row r="1" spans="1:12" s="12" customFormat="1" ht="16.5" customHeight="1" x14ac:dyDescent="0.25">
      <c r="A1" s="3" t="s">
        <v>382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2" customFormat="1" ht="15" customHeight="1" x14ac:dyDescent="0.25">
      <c r="A2" s="4" t="s">
        <v>383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12" customFormat="1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12" customFormat="1" ht="14.25" customHeight="1" x14ac:dyDescent="0.25">
      <c r="A4" s="4" t="s">
        <v>394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12" customFormat="1" ht="5.25" customHeight="1" x14ac:dyDescent="0.25"/>
    <row r="6" spans="1:12" s="15" customFormat="1" ht="14.25" customHeight="1" x14ac:dyDescent="0.25">
      <c r="A6" s="13" t="s">
        <v>384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</row>
    <row r="7" spans="1:12" s="15" customFormat="1" ht="15" customHeight="1" thickBot="1" x14ac:dyDescent="0.3">
      <c r="A7" s="13" t="s">
        <v>385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s="16" customFormat="1" ht="15" customHeight="1" thickBot="1" x14ac:dyDescent="0.3">
      <c r="A8" s="16" t="s">
        <v>386</v>
      </c>
      <c r="I8" s="17"/>
      <c r="J8" s="18"/>
    </row>
    <row r="9" spans="1:12" s="16" customFormat="1" ht="14.25" customHeight="1" x14ac:dyDescent="0.25">
      <c r="A9" s="19" t="s">
        <v>387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</row>
    <row r="10" spans="1:12" s="22" customFormat="1" ht="14.25" customHeight="1" x14ac:dyDescent="0.25">
      <c r="A10" s="21" t="s">
        <v>399</v>
      </c>
      <c r="B10" s="21"/>
      <c r="C10" s="21"/>
      <c r="D10" s="21" t="s">
        <v>388</v>
      </c>
      <c r="E10" s="21"/>
      <c r="F10" s="21"/>
      <c r="G10" s="21"/>
      <c r="H10" s="21"/>
      <c r="I10" s="21"/>
      <c r="J10" s="21"/>
      <c r="K10" s="21"/>
      <c r="L10" s="21"/>
    </row>
    <row r="11" spans="1:12" s="25" customFormat="1" ht="17.25" customHeight="1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</row>
    <row r="12" spans="1:12" s="28" customFormat="1" ht="17.25" customHeight="1" x14ac:dyDescent="0.25">
      <c r="A12" s="26" t="s">
        <v>389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7"/>
    </row>
    <row r="13" spans="1:12" s="30" customFormat="1" ht="13.5" customHeight="1" thickBot="1" x14ac:dyDescent="0.3">
      <c r="A13" s="29" t="s">
        <v>390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2" ht="15" customHeight="1" x14ac:dyDescent="0.25">
      <c r="A14" s="5"/>
      <c r="B14" s="5"/>
      <c r="C14" s="5"/>
      <c r="D14" s="5"/>
      <c r="E14" s="5"/>
      <c r="F14" s="5" t="s">
        <v>0</v>
      </c>
      <c r="G14" s="5"/>
      <c r="H14" s="5"/>
      <c r="I14" s="5" t="s">
        <v>1</v>
      </c>
      <c r="J14" s="5"/>
      <c r="K14" s="5" t="s">
        <v>2</v>
      </c>
      <c r="L14" s="5"/>
    </row>
    <row r="15" spans="1:12" ht="39.950000000000003" customHeight="1" x14ac:dyDescent="0.25">
      <c r="A15" s="6" t="s">
        <v>3</v>
      </c>
      <c r="B15" s="7"/>
      <c r="C15" s="43" t="s">
        <v>4</v>
      </c>
      <c r="D15" s="6" t="s">
        <v>5</v>
      </c>
      <c r="E15" s="6"/>
      <c r="F15" s="6" t="s">
        <v>6</v>
      </c>
      <c r="G15" s="6" t="s">
        <v>5</v>
      </c>
      <c r="H15" s="6"/>
      <c r="I15" s="6" t="s">
        <v>6</v>
      </c>
      <c r="J15" s="6" t="s">
        <v>5</v>
      </c>
      <c r="K15" s="5"/>
      <c r="L15" s="5" t="s">
        <v>6</v>
      </c>
    </row>
    <row r="16" spans="1:12" ht="20.100000000000001" customHeight="1" x14ac:dyDescent="0.25">
      <c r="A16" s="6" t="s">
        <v>7</v>
      </c>
      <c r="B16" s="6" t="s">
        <v>8</v>
      </c>
      <c r="C16" s="6"/>
      <c r="D16" s="6" t="s">
        <v>9</v>
      </c>
      <c r="E16" s="6" t="s">
        <v>10</v>
      </c>
      <c r="F16" s="6" t="s">
        <v>11</v>
      </c>
      <c r="G16" s="6" t="s">
        <v>12</v>
      </c>
      <c r="H16" s="6" t="s">
        <v>13</v>
      </c>
      <c r="I16" s="6" t="s">
        <v>14</v>
      </c>
      <c r="J16" s="6" t="s">
        <v>15</v>
      </c>
      <c r="K16" s="5" t="s">
        <v>13</v>
      </c>
      <c r="L16" s="5" t="s">
        <v>14</v>
      </c>
    </row>
    <row r="17" spans="1:12" ht="15" customHeight="1" x14ac:dyDescent="0.25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</row>
    <row r="18" spans="1:12" ht="39.950000000000003" customHeight="1" x14ac:dyDescent="0.25">
      <c r="A18" s="9">
        <v>1000</v>
      </c>
      <c r="B18" s="10" t="s">
        <v>16</v>
      </c>
      <c r="C18" s="9"/>
      <c r="D18" s="11">
        <f>SUM(D19,D55,D74)</f>
        <v>238446400</v>
      </c>
      <c r="E18" s="11">
        <f>SUM(E19,E55,E74)</f>
        <v>238446400</v>
      </c>
      <c r="F18" s="11">
        <f>SUM(F19,F55,F74)</f>
        <v>45000000</v>
      </c>
      <c r="G18" s="11">
        <f>SUM(G19,G55,G74)</f>
        <v>343330737</v>
      </c>
      <c r="H18" s="11">
        <f>SUM(H19,H55,H74)</f>
        <v>260528234</v>
      </c>
      <c r="I18" s="11">
        <f>SUM(I19,I55,I74)</f>
        <v>127802503</v>
      </c>
      <c r="J18" s="11">
        <f>SUM(J19,J55,J74)</f>
        <v>387256069</v>
      </c>
      <c r="K18" s="11">
        <f>SUM(K19,K55,K74)</f>
        <v>263789869</v>
      </c>
      <c r="L18" s="11">
        <f>SUM(L19,L55,L74)</f>
        <v>123466200</v>
      </c>
    </row>
    <row r="19" spans="1:12" ht="39.950000000000003" customHeight="1" x14ac:dyDescent="0.25">
      <c r="A19" s="9">
        <v>1100</v>
      </c>
      <c r="B19" s="10" t="s">
        <v>17</v>
      </c>
      <c r="C19" s="9" t="s">
        <v>18</v>
      </c>
      <c r="D19" s="11">
        <f>SUM(D20,D24,D26,D46,D49)</f>
        <v>31842000</v>
      </c>
      <c r="E19" s="11">
        <f>SUM(E20,E24,E26,E46,E49)</f>
        <v>31842000</v>
      </c>
      <c r="F19" s="11" t="s">
        <v>19</v>
      </c>
      <c r="G19" s="11">
        <f>SUM(G20,G24,G26,G46,G49)</f>
        <v>31842000</v>
      </c>
      <c r="H19" s="11">
        <f>SUM(H20,H24,H26,H46,H49)</f>
        <v>31842000</v>
      </c>
      <c r="I19" s="11" t="s">
        <v>19</v>
      </c>
      <c r="J19" s="11">
        <f>SUM(J20,J24,J26,J46,J49)</f>
        <v>33380577</v>
      </c>
      <c r="K19" s="11">
        <f>SUM(K20,K24,K26,K46,K49)</f>
        <v>33380577</v>
      </c>
      <c r="L19" s="11" t="s">
        <v>19</v>
      </c>
    </row>
    <row r="20" spans="1:12" ht="37.5" customHeight="1" x14ac:dyDescent="0.25">
      <c r="A20" s="9">
        <v>1110</v>
      </c>
      <c r="B20" s="10" t="s">
        <v>20</v>
      </c>
      <c r="C20" s="9" t="s">
        <v>21</v>
      </c>
      <c r="D20" s="11">
        <f>SUM(D21,D22,D23)</f>
        <v>21050000</v>
      </c>
      <c r="E20" s="11">
        <f>SUM(E21,E22,E23)</f>
        <v>21050000</v>
      </c>
      <c r="F20" s="11" t="s">
        <v>19</v>
      </c>
      <c r="G20" s="11">
        <f>SUM(G21,G22,G23)</f>
        <v>21050000</v>
      </c>
      <c r="H20" s="11">
        <f>SUM(H21,H22,H23)</f>
        <v>21050000</v>
      </c>
      <c r="I20" s="11" t="s">
        <v>19</v>
      </c>
      <c r="J20" s="11">
        <f>SUM(J21,J22,J23)</f>
        <v>22919292</v>
      </c>
      <c r="K20" s="11">
        <f>SUM(K21,K22,K23)</f>
        <v>22919292</v>
      </c>
      <c r="L20" s="11" t="s">
        <v>19</v>
      </c>
    </row>
    <row r="21" spans="1:12" ht="39.75" hidden="1" customHeight="1" x14ac:dyDescent="0.25">
      <c r="A21" s="9">
        <v>1111</v>
      </c>
      <c r="B21" s="10" t="s">
        <v>22</v>
      </c>
      <c r="C21" s="9"/>
      <c r="D21" s="11">
        <f>SUM(E21,F21)</f>
        <v>0</v>
      </c>
      <c r="E21" s="11">
        <v>0</v>
      </c>
      <c r="F21" s="11" t="s">
        <v>19</v>
      </c>
      <c r="G21" s="11">
        <f>SUM(H21,I21)</f>
        <v>0</v>
      </c>
      <c r="H21" s="11">
        <v>0</v>
      </c>
      <c r="I21" s="11" t="s">
        <v>19</v>
      </c>
      <c r="J21" s="11">
        <f>SUM(K21,L21)</f>
        <v>0</v>
      </c>
      <c r="K21" s="11">
        <v>0</v>
      </c>
      <c r="L21" s="11" t="s">
        <v>19</v>
      </c>
    </row>
    <row r="22" spans="1:12" ht="39.950000000000003" customHeight="1" x14ac:dyDescent="0.25">
      <c r="A22" s="9">
        <v>1112</v>
      </c>
      <c r="B22" s="10" t="s">
        <v>23</v>
      </c>
      <c r="C22" s="9"/>
      <c r="D22" s="11">
        <f>SUM(E22,F22)</f>
        <v>1950000</v>
      </c>
      <c r="E22" s="11">
        <v>1950000</v>
      </c>
      <c r="F22" s="11" t="s">
        <v>19</v>
      </c>
      <c r="G22" s="11">
        <f>SUM(H22,I22)</f>
        <v>1950000</v>
      </c>
      <c r="H22" s="11">
        <v>1950000</v>
      </c>
      <c r="I22" s="11" t="s">
        <v>19</v>
      </c>
      <c r="J22" s="11">
        <f>SUM(K22,L22)</f>
        <v>3516340</v>
      </c>
      <c r="K22" s="11">
        <v>3516340</v>
      </c>
      <c r="L22" s="11" t="s">
        <v>19</v>
      </c>
    </row>
    <row r="23" spans="1:12" ht="27.75" customHeight="1" x14ac:dyDescent="0.25">
      <c r="A23" s="9">
        <v>1113</v>
      </c>
      <c r="B23" s="10" t="s">
        <v>24</v>
      </c>
      <c r="C23" s="9"/>
      <c r="D23" s="11">
        <f>SUM(E23,F23)</f>
        <v>19100000</v>
      </c>
      <c r="E23" s="11">
        <v>19100000</v>
      </c>
      <c r="F23" s="11" t="s">
        <v>19</v>
      </c>
      <c r="G23" s="11">
        <f>SUM(H23,I23)</f>
        <v>19100000</v>
      </c>
      <c r="H23" s="11">
        <v>19100000</v>
      </c>
      <c r="I23" s="11" t="s">
        <v>19</v>
      </c>
      <c r="J23" s="11">
        <f>SUM(K23,L23)</f>
        <v>19402952</v>
      </c>
      <c r="K23" s="11">
        <v>19402952</v>
      </c>
      <c r="L23" s="11" t="s">
        <v>19</v>
      </c>
    </row>
    <row r="24" spans="1:12" ht="27.75" customHeight="1" x14ac:dyDescent="0.25">
      <c r="A24" s="9">
        <v>1120</v>
      </c>
      <c r="B24" s="10" t="s">
        <v>25</v>
      </c>
      <c r="C24" s="9" t="s">
        <v>26</v>
      </c>
      <c r="D24" s="11">
        <f>SUM(D25)</f>
        <v>9920000</v>
      </c>
      <c r="E24" s="11">
        <f>SUM(E25)</f>
        <v>9920000</v>
      </c>
      <c r="F24" s="11" t="s">
        <v>19</v>
      </c>
      <c r="G24" s="11">
        <f>SUM(G25)</f>
        <v>9920000</v>
      </c>
      <c r="H24" s="11">
        <f>SUM(H25)</f>
        <v>9920000</v>
      </c>
      <c r="I24" s="11" t="s">
        <v>19</v>
      </c>
      <c r="J24" s="11">
        <f>SUM(J25)</f>
        <v>9501285</v>
      </c>
      <c r="K24" s="11">
        <f>SUM(K25)</f>
        <v>9501285</v>
      </c>
      <c r="L24" s="11" t="s">
        <v>19</v>
      </c>
    </row>
    <row r="25" spans="1:12" ht="27.75" customHeight="1" x14ac:dyDescent="0.25">
      <c r="A25" s="9">
        <v>1121</v>
      </c>
      <c r="B25" s="10" t="s">
        <v>27</v>
      </c>
      <c r="C25" s="9"/>
      <c r="D25" s="11">
        <f>SUM(E25,F25)</f>
        <v>9920000</v>
      </c>
      <c r="E25" s="11">
        <v>9920000</v>
      </c>
      <c r="F25" s="11" t="s">
        <v>19</v>
      </c>
      <c r="G25" s="11">
        <f>SUM(H25,I25)</f>
        <v>9920000</v>
      </c>
      <c r="H25" s="11">
        <v>9920000</v>
      </c>
      <c r="I25" s="11" t="s">
        <v>19</v>
      </c>
      <c r="J25" s="11">
        <f>SUM(K25,L25)</f>
        <v>9501285</v>
      </c>
      <c r="K25" s="11">
        <v>9501285</v>
      </c>
      <c r="L25" s="11" t="s">
        <v>19</v>
      </c>
    </row>
    <row r="26" spans="1:12" ht="87.75" customHeight="1" x14ac:dyDescent="0.25">
      <c r="A26" s="9">
        <v>1130</v>
      </c>
      <c r="B26" s="10" t="s">
        <v>28</v>
      </c>
      <c r="C26" s="9" t="s">
        <v>29</v>
      </c>
      <c r="D26" s="11">
        <f>SUM(D27:D45)</f>
        <v>872000</v>
      </c>
      <c r="E26" s="11">
        <f>SUM(E27:E45)</f>
        <v>872000</v>
      </c>
      <c r="F26" s="11" t="s">
        <v>19</v>
      </c>
      <c r="G26" s="11">
        <f>SUM(G27:G45)</f>
        <v>872000</v>
      </c>
      <c r="H26" s="11">
        <f>SUM(H27:H45)</f>
        <v>872000</v>
      </c>
      <c r="I26" s="11" t="s">
        <v>19</v>
      </c>
      <c r="J26" s="11">
        <f>SUM(J27:J45)</f>
        <v>960000</v>
      </c>
      <c r="K26" s="11">
        <f>SUM(K27:K45)</f>
        <v>960000</v>
      </c>
      <c r="L26" s="11" t="s">
        <v>19</v>
      </c>
    </row>
    <row r="27" spans="1:12" ht="39.75" hidden="1" customHeight="1" x14ac:dyDescent="0.25">
      <c r="A27" s="9">
        <v>11301</v>
      </c>
      <c r="B27" s="10" t="s">
        <v>30</v>
      </c>
      <c r="C27" s="9"/>
      <c r="D27" s="11">
        <f t="shared" ref="D27:D45" si="0">SUM(E27,F27)</f>
        <v>0</v>
      </c>
      <c r="E27" s="11">
        <v>0</v>
      </c>
      <c r="F27" s="11" t="s">
        <v>19</v>
      </c>
      <c r="G27" s="11">
        <f t="shared" ref="G27:G45" si="1">SUM(H27,I27)</f>
        <v>0</v>
      </c>
      <c r="H27" s="11">
        <v>0</v>
      </c>
      <c r="I27" s="11" t="s">
        <v>19</v>
      </c>
      <c r="J27" s="11">
        <f t="shared" ref="J27:J45" si="2">SUM(K27,L27)</f>
        <v>0</v>
      </c>
      <c r="K27" s="11">
        <v>0</v>
      </c>
      <c r="L27" s="11" t="s">
        <v>19</v>
      </c>
    </row>
    <row r="28" spans="1:12" ht="39.950000000000003" hidden="1" customHeight="1" x14ac:dyDescent="0.25">
      <c r="A28" s="9">
        <v>11302</v>
      </c>
      <c r="B28" s="10" t="s">
        <v>31</v>
      </c>
      <c r="C28" s="9"/>
      <c r="D28" s="11">
        <f t="shared" si="0"/>
        <v>0</v>
      </c>
      <c r="E28" s="11">
        <v>0</v>
      </c>
      <c r="F28" s="11" t="s">
        <v>19</v>
      </c>
      <c r="G28" s="11">
        <f t="shared" si="1"/>
        <v>0</v>
      </c>
      <c r="H28" s="11">
        <v>0</v>
      </c>
      <c r="I28" s="11" t="s">
        <v>19</v>
      </c>
      <c r="J28" s="11">
        <f t="shared" si="2"/>
        <v>0</v>
      </c>
      <c r="K28" s="11">
        <v>0</v>
      </c>
      <c r="L28" s="11" t="s">
        <v>19</v>
      </c>
    </row>
    <row r="29" spans="1:12" ht="39.75" hidden="1" customHeight="1" x14ac:dyDescent="0.25">
      <c r="A29" s="9">
        <v>11303</v>
      </c>
      <c r="B29" s="10" t="s">
        <v>32</v>
      </c>
      <c r="C29" s="9"/>
      <c r="D29" s="11">
        <f t="shared" si="0"/>
        <v>0</v>
      </c>
      <c r="E29" s="11">
        <v>0</v>
      </c>
      <c r="F29" s="11" t="s">
        <v>19</v>
      </c>
      <c r="G29" s="11">
        <f t="shared" si="1"/>
        <v>0</v>
      </c>
      <c r="H29" s="11">
        <v>0</v>
      </c>
      <c r="I29" s="11" t="s">
        <v>19</v>
      </c>
      <c r="J29" s="11">
        <f t="shared" si="2"/>
        <v>0</v>
      </c>
      <c r="K29" s="11">
        <v>0</v>
      </c>
      <c r="L29" s="11" t="s">
        <v>19</v>
      </c>
    </row>
    <row r="30" spans="1:12" ht="39.75" hidden="1" customHeight="1" x14ac:dyDescent="0.25">
      <c r="A30" s="9">
        <v>11304</v>
      </c>
      <c r="B30" s="10" t="s">
        <v>33</v>
      </c>
      <c r="C30" s="9"/>
      <c r="D30" s="11">
        <f t="shared" si="0"/>
        <v>0</v>
      </c>
      <c r="E30" s="11">
        <v>0</v>
      </c>
      <c r="F30" s="11" t="s">
        <v>19</v>
      </c>
      <c r="G30" s="11">
        <f t="shared" si="1"/>
        <v>0</v>
      </c>
      <c r="H30" s="11">
        <v>0</v>
      </c>
      <c r="I30" s="11" t="s">
        <v>19</v>
      </c>
      <c r="J30" s="11">
        <f t="shared" si="2"/>
        <v>0</v>
      </c>
      <c r="K30" s="11">
        <v>0</v>
      </c>
      <c r="L30" s="11" t="s">
        <v>19</v>
      </c>
    </row>
    <row r="31" spans="1:12" ht="39.75" hidden="1" customHeight="1" x14ac:dyDescent="0.25">
      <c r="A31" s="9">
        <v>11305</v>
      </c>
      <c r="B31" s="10" t="s">
        <v>34</v>
      </c>
      <c r="C31" s="9"/>
      <c r="D31" s="11">
        <f t="shared" si="0"/>
        <v>0</v>
      </c>
      <c r="E31" s="11">
        <v>0</v>
      </c>
      <c r="F31" s="11" t="s">
        <v>19</v>
      </c>
      <c r="G31" s="11">
        <f t="shared" si="1"/>
        <v>0</v>
      </c>
      <c r="H31" s="11">
        <v>0</v>
      </c>
      <c r="I31" s="11" t="s">
        <v>19</v>
      </c>
      <c r="J31" s="11">
        <f t="shared" si="2"/>
        <v>0</v>
      </c>
      <c r="K31" s="11">
        <v>0</v>
      </c>
      <c r="L31" s="11" t="s">
        <v>19</v>
      </c>
    </row>
    <row r="32" spans="1:12" ht="39.75" hidden="1" customHeight="1" x14ac:dyDescent="0.25">
      <c r="A32" s="9">
        <v>11306</v>
      </c>
      <c r="B32" s="10" t="s">
        <v>35</v>
      </c>
      <c r="C32" s="9"/>
      <c r="D32" s="11">
        <f t="shared" si="0"/>
        <v>0</v>
      </c>
      <c r="E32" s="11">
        <v>0</v>
      </c>
      <c r="F32" s="11" t="s">
        <v>19</v>
      </c>
      <c r="G32" s="11">
        <f t="shared" si="1"/>
        <v>0</v>
      </c>
      <c r="H32" s="11">
        <v>0</v>
      </c>
      <c r="I32" s="11" t="s">
        <v>19</v>
      </c>
      <c r="J32" s="11">
        <f t="shared" si="2"/>
        <v>0</v>
      </c>
      <c r="K32" s="11">
        <v>0</v>
      </c>
      <c r="L32" s="11" t="s">
        <v>19</v>
      </c>
    </row>
    <row r="33" spans="1:12" ht="58.5" customHeight="1" x14ac:dyDescent="0.25">
      <c r="A33" s="9">
        <v>11307</v>
      </c>
      <c r="B33" s="10" t="s">
        <v>36</v>
      </c>
      <c r="C33" s="9"/>
      <c r="D33" s="11">
        <f t="shared" si="0"/>
        <v>872000</v>
      </c>
      <c r="E33" s="11">
        <v>872000</v>
      </c>
      <c r="F33" s="11" t="s">
        <v>19</v>
      </c>
      <c r="G33" s="11">
        <f t="shared" si="1"/>
        <v>872000</v>
      </c>
      <c r="H33" s="11">
        <v>872000</v>
      </c>
      <c r="I33" s="11" t="s">
        <v>19</v>
      </c>
      <c r="J33" s="11">
        <f t="shared" si="2"/>
        <v>960000</v>
      </c>
      <c r="K33" s="11">
        <v>960000</v>
      </c>
      <c r="L33" s="11" t="s">
        <v>19</v>
      </c>
    </row>
    <row r="34" spans="1:12" ht="39.75" hidden="1" customHeight="1" x14ac:dyDescent="0.25">
      <c r="A34" s="9">
        <v>11308</v>
      </c>
      <c r="B34" s="10" t="s">
        <v>37</v>
      </c>
      <c r="C34" s="9"/>
      <c r="D34" s="11">
        <f t="shared" si="0"/>
        <v>0</v>
      </c>
      <c r="E34" s="11">
        <v>0</v>
      </c>
      <c r="F34" s="11" t="s">
        <v>19</v>
      </c>
      <c r="G34" s="11">
        <f t="shared" si="1"/>
        <v>0</v>
      </c>
      <c r="H34" s="11">
        <v>0</v>
      </c>
      <c r="I34" s="11" t="s">
        <v>19</v>
      </c>
      <c r="J34" s="11">
        <f t="shared" si="2"/>
        <v>0</v>
      </c>
      <c r="K34" s="11">
        <v>0</v>
      </c>
      <c r="L34" s="11" t="s">
        <v>19</v>
      </c>
    </row>
    <row r="35" spans="1:12" ht="39.950000000000003" hidden="1" customHeight="1" x14ac:dyDescent="0.25">
      <c r="A35" s="9">
        <v>11309</v>
      </c>
      <c r="B35" s="10" t="s">
        <v>38</v>
      </c>
      <c r="C35" s="9"/>
      <c r="D35" s="11">
        <f t="shared" si="0"/>
        <v>0</v>
      </c>
      <c r="E35" s="11">
        <v>0</v>
      </c>
      <c r="F35" s="11" t="s">
        <v>19</v>
      </c>
      <c r="G35" s="11">
        <f t="shared" si="1"/>
        <v>0</v>
      </c>
      <c r="H35" s="11">
        <v>0</v>
      </c>
      <c r="I35" s="11" t="s">
        <v>19</v>
      </c>
      <c r="J35" s="11">
        <f t="shared" si="2"/>
        <v>0</v>
      </c>
      <c r="K35" s="11">
        <v>0</v>
      </c>
      <c r="L35" s="11" t="s">
        <v>19</v>
      </c>
    </row>
    <row r="36" spans="1:12" ht="39.75" hidden="1" customHeight="1" x14ac:dyDescent="0.25">
      <c r="A36" s="9">
        <v>11310</v>
      </c>
      <c r="B36" s="10" t="s">
        <v>39</v>
      </c>
      <c r="C36" s="9"/>
      <c r="D36" s="11">
        <f t="shared" si="0"/>
        <v>0</v>
      </c>
      <c r="E36" s="11">
        <v>0</v>
      </c>
      <c r="F36" s="11" t="s">
        <v>19</v>
      </c>
      <c r="G36" s="11">
        <f t="shared" si="1"/>
        <v>0</v>
      </c>
      <c r="H36" s="11">
        <v>0</v>
      </c>
      <c r="I36" s="11" t="s">
        <v>19</v>
      </c>
      <c r="J36" s="11">
        <f t="shared" si="2"/>
        <v>0</v>
      </c>
      <c r="K36" s="11">
        <v>0</v>
      </c>
      <c r="L36" s="11" t="s">
        <v>19</v>
      </c>
    </row>
    <row r="37" spans="1:12" ht="39.950000000000003" hidden="1" customHeight="1" x14ac:dyDescent="0.25">
      <c r="A37" s="9">
        <v>11311</v>
      </c>
      <c r="B37" s="10" t="s">
        <v>40</v>
      </c>
      <c r="C37" s="9"/>
      <c r="D37" s="11">
        <f t="shared" si="0"/>
        <v>0</v>
      </c>
      <c r="E37" s="11">
        <v>0</v>
      </c>
      <c r="F37" s="11" t="s">
        <v>19</v>
      </c>
      <c r="G37" s="11">
        <f t="shared" si="1"/>
        <v>0</v>
      </c>
      <c r="H37" s="11">
        <v>0</v>
      </c>
      <c r="I37" s="11" t="s">
        <v>19</v>
      </c>
      <c r="J37" s="11">
        <f t="shared" si="2"/>
        <v>0</v>
      </c>
      <c r="K37" s="11">
        <v>0</v>
      </c>
      <c r="L37" s="11" t="s">
        <v>19</v>
      </c>
    </row>
    <row r="38" spans="1:12" ht="39.950000000000003" hidden="1" customHeight="1" x14ac:dyDescent="0.25">
      <c r="A38" s="9">
        <v>11312</v>
      </c>
      <c r="B38" s="10" t="s">
        <v>41</v>
      </c>
      <c r="C38" s="9"/>
      <c r="D38" s="11">
        <f t="shared" si="0"/>
        <v>0</v>
      </c>
      <c r="E38" s="11">
        <v>0</v>
      </c>
      <c r="F38" s="11" t="s">
        <v>19</v>
      </c>
      <c r="G38" s="11">
        <f t="shared" si="1"/>
        <v>0</v>
      </c>
      <c r="H38" s="11">
        <v>0</v>
      </c>
      <c r="I38" s="11" t="s">
        <v>19</v>
      </c>
      <c r="J38" s="11">
        <f t="shared" si="2"/>
        <v>0</v>
      </c>
      <c r="K38" s="11">
        <v>0</v>
      </c>
      <c r="L38" s="11" t="s">
        <v>19</v>
      </c>
    </row>
    <row r="39" spans="1:12" ht="39.950000000000003" hidden="1" customHeight="1" x14ac:dyDescent="0.25">
      <c r="A39" s="9">
        <v>11313</v>
      </c>
      <c r="B39" s="10" t="s">
        <v>42</v>
      </c>
      <c r="C39" s="9"/>
      <c r="D39" s="11">
        <f t="shared" si="0"/>
        <v>0</v>
      </c>
      <c r="E39" s="11">
        <v>0</v>
      </c>
      <c r="F39" s="11" t="s">
        <v>19</v>
      </c>
      <c r="G39" s="11">
        <f t="shared" si="1"/>
        <v>0</v>
      </c>
      <c r="H39" s="11">
        <v>0</v>
      </c>
      <c r="I39" s="11" t="s">
        <v>19</v>
      </c>
      <c r="J39" s="11">
        <f t="shared" si="2"/>
        <v>0</v>
      </c>
      <c r="K39" s="11">
        <v>0</v>
      </c>
      <c r="L39" s="11" t="s">
        <v>19</v>
      </c>
    </row>
    <row r="40" spans="1:12" ht="39.950000000000003" hidden="1" customHeight="1" x14ac:dyDescent="0.25">
      <c r="A40" s="9">
        <v>11314</v>
      </c>
      <c r="B40" s="10" t="s">
        <v>43</v>
      </c>
      <c r="C40" s="9"/>
      <c r="D40" s="11">
        <f t="shared" si="0"/>
        <v>0</v>
      </c>
      <c r="E40" s="11">
        <v>0</v>
      </c>
      <c r="F40" s="11" t="s">
        <v>19</v>
      </c>
      <c r="G40" s="11">
        <f t="shared" si="1"/>
        <v>0</v>
      </c>
      <c r="H40" s="11">
        <v>0</v>
      </c>
      <c r="I40" s="11" t="s">
        <v>19</v>
      </c>
      <c r="J40" s="11">
        <f t="shared" si="2"/>
        <v>0</v>
      </c>
      <c r="K40" s="11">
        <v>0</v>
      </c>
      <c r="L40" s="11" t="s">
        <v>19</v>
      </c>
    </row>
    <row r="41" spans="1:12" ht="39.75" hidden="1" customHeight="1" x14ac:dyDescent="0.25">
      <c r="A41" s="9">
        <v>11315</v>
      </c>
      <c r="B41" s="10" t="s">
        <v>44</v>
      </c>
      <c r="C41" s="9"/>
      <c r="D41" s="11">
        <f t="shared" si="0"/>
        <v>0</v>
      </c>
      <c r="E41" s="11">
        <v>0</v>
      </c>
      <c r="F41" s="11" t="s">
        <v>19</v>
      </c>
      <c r="G41" s="11">
        <f t="shared" si="1"/>
        <v>0</v>
      </c>
      <c r="H41" s="11">
        <v>0</v>
      </c>
      <c r="I41" s="11" t="s">
        <v>19</v>
      </c>
      <c r="J41" s="11">
        <f t="shared" si="2"/>
        <v>0</v>
      </c>
      <c r="K41" s="11">
        <v>0</v>
      </c>
      <c r="L41" s="11" t="s">
        <v>19</v>
      </c>
    </row>
    <row r="42" spans="1:12" ht="39.950000000000003" hidden="1" customHeight="1" x14ac:dyDescent="0.25">
      <c r="A42" s="9">
        <v>11316</v>
      </c>
      <c r="B42" s="10" t="s">
        <v>45</v>
      </c>
      <c r="C42" s="9"/>
      <c r="D42" s="11">
        <f t="shared" si="0"/>
        <v>0</v>
      </c>
      <c r="E42" s="11">
        <v>0</v>
      </c>
      <c r="F42" s="11" t="s">
        <v>19</v>
      </c>
      <c r="G42" s="11">
        <f t="shared" si="1"/>
        <v>0</v>
      </c>
      <c r="H42" s="11">
        <v>0</v>
      </c>
      <c r="I42" s="11" t="s">
        <v>19</v>
      </c>
      <c r="J42" s="11">
        <f t="shared" si="2"/>
        <v>0</v>
      </c>
      <c r="K42" s="11">
        <v>0</v>
      </c>
      <c r="L42" s="11" t="s">
        <v>19</v>
      </c>
    </row>
    <row r="43" spans="1:12" ht="39.950000000000003" hidden="1" customHeight="1" x14ac:dyDescent="0.25">
      <c r="A43" s="9">
        <v>11317</v>
      </c>
      <c r="B43" s="10" t="s">
        <v>46</v>
      </c>
      <c r="C43" s="9"/>
      <c r="D43" s="11">
        <f t="shared" si="0"/>
        <v>0</v>
      </c>
      <c r="E43" s="11">
        <v>0</v>
      </c>
      <c r="F43" s="11" t="s">
        <v>19</v>
      </c>
      <c r="G43" s="11">
        <f t="shared" si="1"/>
        <v>0</v>
      </c>
      <c r="H43" s="11">
        <v>0</v>
      </c>
      <c r="I43" s="11" t="s">
        <v>19</v>
      </c>
      <c r="J43" s="11">
        <f t="shared" si="2"/>
        <v>0</v>
      </c>
      <c r="K43" s="11">
        <v>0</v>
      </c>
      <c r="L43" s="11" t="s">
        <v>19</v>
      </c>
    </row>
    <row r="44" spans="1:12" ht="39.950000000000003" hidden="1" customHeight="1" x14ac:dyDescent="0.25">
      <c r="A44" s="9">
        <v>11318</v>
      </c>
      <c r="B44" s="10" t="s">
        <v>47</v>
      </c>
      <c r="C44" s="9"/>
      <c r="D44" s="11">
        <f t="shared" si="0"/>
        <v>0</v>
      </c>
      <c r="E44" s="11">
        <v>0</v>
      </c>
      <c r="F44" s="11" t="s">
        <v>19</v>
      </c>
      <c r="G44" s="11">
        <f t="shared" si="1"/>
        <v>0</v>
      </c>
      <c r="H44" s="11">
        <v>0</v>
      </c>
      <c r="I44" s="11" t="s">
        <v>19</v>
      </c>
      <c r="J44" s="11">
        <f t="shared" si="2"/>
        <v>0</v>
      </c>
      <c r="K44" s="11">
        <v>0</v>
      </c>
      <c r="L44" s="11" t="s">
        <v>19</v>
      </c>
    </row>
    <row r="45" spans="1:12" ht="39.950000000000003" hidden="1" customHeight="1" x14ac:dyDescent="0.25">
      <c r="A45" s="9">
        <v>11319</v>
      </c>
      <c r="B45" s="10" t="s">
        <v>48</v>
      </c>
      <c r="C45" s="9"/>
      <c r="D45" s="11">
        <f t="shared" si="0"/>
        <v>0</v>
      </c>
      <c r="E45" s="11">
        <v>0</v>
      </c>
      <c r="F45" s="11" t="s">
        <v>19</v>
      </c>
      <c r="G45" s="11">
        <f t="shared" si="1"/>
        <v>0</v>
      </c>
      <c r="H45" s="11">
        <v>0</v>
      </c>
      <c r="I45" s="11" t="s">
        <v>19</v>
      </c>
      <c r="J45" s="11">
        <f t="shared" si="2"/>
        <v>0</v>
      </c>
      <c r="K45" s="11">
        <v>0</v>
      </c>
      <c r="L45" s="11" t="s">
        <v>19</v>
      </c>
    </row>
    <row r="46" spans="1:12" ht="39.75" hidden="1" customHeight="1" x14ac:dyDescent="0.25">
      <c r="A46" s="9">
        <v>1140</v>
      </c>
      <c r="B46" s="10" t="s">
        <v>49</v>
      </c>
      <c r="C46" s="9" t="s">
        <v>50</v>
      </c>
      <c r="D46" s="11">
        <f>SUM(D47,D48)</f>
        <v>0</v>
      </c>
      <c r="E46" s="11">
        <f>SUM(E47,E48)</f>
        <v>0</v>
      </c>
      <c r="F46" s="11" t="s">
        <v>19</v>
      </c>
      <c r="G46" s="11">
        <f>SUM(G47,G48)</f>
        <v>0</v>
      </c>
      <c r="H46" s="11">
        <f>SUM(H47,H48)</f>
        <v>0</v>
      </c>
      <c r="I46" s="11" t="s">
        <v>19</v>
      </c>
      <c r="J46" s="11">
        <f>SUM(J47,J48)</f>
        <v>0</v>
      </c>
      <c r="K46" s="11">
        <f>SUM(K47,K48)</f>
        <v>0</v>
      </c>
      <c r="L46" s="11" t="s">
        <v>19</v>
      </c>
    </row>
    <row r="47" spans="1:12" ht="39.75" hidden="1" customHeight="1" x14ac:dyDescent="0.25">
      <c r="A47" s="9">
        <v>1141</v>
      </c>
      <c r="B47" s="10" t="s">
        <v>51</v>
      </c>
      <c r="C47" s="9"/>
      <c r="D47" s="11">
        <f>SUM(E47,F47)</f>
        <v>0</v>
      </c>
      <c r="E47" s="11">
        <v>0</v>
      </c>
      <c r="F47" s="11" t="s">
        <v>19</v>
      </c>
      <c r="G47" s="11">
        <f>SUM(H47,I47)</f>
        <v>0</v>
      </c>
      <c r="H47" s="11">
        <v>0</v>
      </c>
      <c r="I47" s="11" t="s">
        <v>19</v>
      </c>
      <c r="J47" s="11">
        <f>SUM(K47,L47)</f>
        <v>0</v>
      </c>
      <c r="K47" s="11">
        <v>0</v>
      </c>
      <c r="L47" s="11" t="s">
        <v>19</v>
      </c>
    </row>
    <row r="48" spans="1:12" ht="0.75" hidden="1" customHeight="1" x14ac:dyDescent="0.25">
      <c r="A48" s="9">
        <v>1142</v>
      </c>
      <c r="B48" s="10" t="s">
        <v>52</v>
      </c>
      <c r="C48" s="9"/>
      <c r="D48" s="11">
        <f>SUM(E48,F48)</f>
        <v>0</v>
      </c>
      <c r="E48" s="11">
        <v>0</v>
      </c>
      <c r="F48" s="11" t="s">
        <v>19</v>
      </c>
      <c r="G48" s="11">
        <f>SUM(H48,I48)</f>
        <v>0</v>
      </c>
      <c r="H48" s="11">
        <v>0</v>
      </c>
      <c r="I48" s="11" t="s">
        <v>19</v>
      </c>
      <c r="J48" s="11">
        <f>SUM(K48,L48)</f>
        <v>0</v>
      </c>
      <c r="K48" s="11">
        <v>0</v>
      </c>
      <c r="L48" s="11" t="s">
        <v>19</v>
      </c>
    </row>
    <row r="49" spans="1:12" ht="39.75" hidden="1" customHeight="1" x14ac:dyDescent="0.25">
      <c r="A49" s="9">
        <v>1150</v>
      </c>
      <c r="B49" s="10" t="s">
        <v>53</v>
      </c>
      <c r="C49" s="9" t="s">
        <v>54</v>
      </c>
      <c r="D49" s="11">
        <f>SUM(D50,D54)</f>
        <v>0</v>
      </c>
      <c r="E49" s="11">
        <f>SUM(E50,E54)</f>
        <v>0</v>
      </c>
      <c r="F49" s="11" t="s">
        <v>19</v>
      </c>
      <c r="G49" s="11">
        <f>SUM(G50,G54)</f>
        <v>0</v>
      </c>
      <c r="H49" s="11">
        <f>SUM(H50,H54)</f>
        <v>0</v>
      </c>
      <c r="I49" s="11" t="s">
        <v>19</v>
      </c>
      <c r="J49" s="11">
        <f>SUM(J50,J54)</f>
        <v>0</v>
      </c>
      <c r="K49" s="11">
        <f>SUM(K50,K54)</f>
        <v>0</v>
      </c>
      <c r="L49" s="11" t="s">
        <v>19</v>
      </c>
    </row>
    <row r="50" spans="1:12" ht="39.75" hidden="1" customHeight="1" x14ac:dyDescent="0.25">
      <c r="A50" s="9">
        <v>1151</v>
      </c>
      <c r="B50" s="10" t="s">
        <v>55</v>
      </c>
      <c r="C50" s="9"/>
      <c r="D50" s="11">
        <f>SUM(D51:D53)</f>
        <v>0</v>
      </c>
      <c r="E50" s="11">
        <f>SUM(E51:E53)</f>
        <v>0</v>
      </c>
      <c r="F50" s="11" t="s">
        <v>19</v>
      </c>
      <c r="G50" s="11">
        <f>SUM(G51:G53)</f>
        <v>0</v>
      </c>
      <c r="H50" s="11">
        <f>SUM(H51:H53)</f>
        <v>0</v>
      </c>
      <c r="I50" s="11" t="s">
        <v>19</v>
      </c>
      <c r="J50" s="11">
        <f>SUM(J51:J53)</f>
        <v>0</v>
      </c>
      <c r="K50" s="11">
        <f>SUM(K51:K53)</f>
        <v>0</v>
      </c>
      <c r="L50" s="11" t="s">
        <v>19</v>
      </c>
    </row>
    <row r="51" spans="1:12" ht="39.75" hidden="1" customHeight="1" x14ac:dyDescent="0.25">
      <c r="A51" s="9">
        <v>1152</v>
      </c>
      <c r="B51" s="10" t="s">
        <v>56</v>
      </c>
      <c r="C51" s="9"/>
      <c r="D51" s="11">
        <f>SUM(E51,F51)</f>
        <v>0</v>
      </c>
      <c r="E51" s="11">
        <v>0</v>
      </c>
      <c r="F51" s="11" t="s">
        <v>19</v>
      </c>
      <c r="G51" s="11">
        <f>SUM(H51,I51)</f>
        <v>0</v>
      </c>
      <c r="H51" s="11">
        <v>0</v>
      </c>
      <c r="I51" s="11" t="s">
        <v>19</v>
      </c>
      <c r="J51" s="11">
        <f>SUM(K51,L51)</f>
        <v>0</v>
      </c>
      <c r="K51" s="11">
        <v>0</v>
      </c>
      <c r="L51" s="11" t="s">
        <v>19</v>
      </c>
    </row>
    <row r="52" spans="1:12" ht="39.75" hidden="1" customHeight="1" x14ac:dyDescent="0.25">
      <c r="A52" s="9">
        <v>1153</v>
      </c>
      <c r="B52" s="10" t="s">
        <v>57</v>
      </c>
      <c r="C52" s="9"/>
      <c r="D52" s="11">
        <f>SUM(E52,F52)</f>
        <v>0</v>
      </c>
      <c r="E52" s="11">
        <v>0</v>
      </c>
      <c r="F52" s="11" t="s">
        <v>19</v>
      </c>
      <c r="G52" s="11">
        <f>SUM(H52,I52)</f>
        <v>0</v>
      </c>
      <c r="H52" s="11">
        <v>0</v>
      </c>
      <c r="I52" s="11" t="s">
        <v>19</v>
      </c>
      <c r="J52" s="11">
        <f>SUM(K52,L52)</f>
        <v>0</v>
      </c>
      <c r="K52" s="11">
        <v>0</v>
      </c>
      <c r="L52" s="11" t="s">
        <v>19</v>
      </c>
    </row>
    <row r="53" spans="1:12" ht="39.75" hidden="1" customHeight="1" x14ac:dyDescent="0.25">
      <c r="A53" s="9">
        <v>1154</v>
      </c>
      <c r="B53" s="10" t="s">
        <v>58</v>
      </c>
      <c r="C53" s="9"/>
      <c r="D53" s="11">
        <f>SUM(E53,F53)</f>
        <v>0</v>
      </c>
      <c r="E53" s="11">
        <v>0</v>
      </c>
      <c r="F53" s="11" t="s">
        <v>19</v>
      </c>
      <c r="G53" s="11">
        <f>SUM(H53,I53)</f>
        <v>0</v>
      </c>
      <c r="H53" s="11">
        <v>0</v>
      </c>
      <c r="I53" s="11" t="s">
        <v>19</v>
      </c>
      <c r="J53" s="11">
        <f>SUM(K53,L53)</f>
        <v>0</v>
      </c>
      <c r="K53" s="11">
        <v>0</v>
      </c>
      <c r="L53" s="11" t="s">
        <v>19</v>
      </c>
    </row>
    <row r="54" spans="1:12" ht="17.25" hidden="1" customHeight="1" x14ac:dyDescent="0.25">
      <c r="A54" s="9">
        <v>1155</v>
      </c>
      <c r="B54" s="10" t="s">
        <v>59</v>
      </c>
      <c r="C54" s="9"/>
      <c r="D54" s="11">
        <f>SUM(E54,F54)</f>
        <v>0</v>
      </c>
      <c r="E54" s="11">
        <v>0</v>
      </c>
      <c r="F54" s="11" t="s">
        <v>19</v>
      </c>
      <c r="G54" s="11">
        <f>SUM(H54,I54)</f>
        <v>0</v>
      </c>
      <c r="H54" s="11">
        <v>0</v>
      </c>
      <c r="I54" s="11" t="s">
        <v>19</v>
      </c>
      <c r="J54" s="11">
        <f>SUM(K54,L54)</f>
        <v>0</v>
      </c>
      <c r="K54" s="11">
        <v>0</v>
      </c>
      <c r="L54" s="11" t="s">
        <v>19</v>
      </c>
    </row>
    <row r="55" spans="1:12" ht="39.950000000000003" customHeight="1" x14ac:dyDescent="0.25">
      <c r="A55" s="9">
        <v>1200</v>
      </c>
      <c r="B55" s="10" t="s">
        <v>60</v>
      </c>
      <c r="C55" s="9" t="s">
        <v>61</v>
      </c>
      <c r="D55" s="11">
        <f t="shared" ref="D55:L55" si="3">SUM(D56,D58,D60,D62,D64,D71)</f>
        <v>195404400</v>
      </c>
      <c r="E55" s="11">
        <f t="shared" si="3"/>
        <v>195404400</v>
      </c>
      <c r="F55" s="11">
        <f t="shared" si="3"/>
        <v>0</v>
      </c>
      <c r="G55" s="11">
        <f t="shared" si="3"/>
        <v>278206903</v>
      </c>
      <c r="H55" s="11">
        <f t="shared" si="3"/>
        <v>195404400</v>
      </c>
      <c r="I55" s="11">
        <f t="shared" si="3"/>
        <v>82802503</v>
      </c>
      <c r="J55" s="11">
        <f t="shared" si="3"/>
        <v>318870600</v>
      </c>
      <c r="K55" s="11">
        <f t="shared" si="3"/>
        <v>195404400</v>
      </c>
      <c r="L55" s="11">
        <f t="shared" si="3"/>
        <v>123466200</v>
      </c>
    </row>
    <row r="56" spans="1:12" ht="39.75" hidden="1" customHeight="1" x14ac:dyDescent="0.25">
      <c r="A56" s="9">
        <v>1210</v>
      </c>
      <c r="B56" s="10" t="s">
        <v>62</v>
      </c>
      <c r="C56" s="9" t="s">
        <v>63</v>
      </c>
      <c r="D56" s="11">
        <f>SUM(D57)</f>
        <v>0</v>
      </c>
      <c r="E56" s="11">
        <f>SUM(E57)</f>
        <v>0</v>
      </c>
      <c r="F56" s="11" t="s">
        <v>19</v>
      </c>
      <c r="G56" s="11">
        <f>SUM(G57)</f>
        <v>0</v>
      </c>
      <c r="H56" s="11">
        <f>SUM(H57)</f>
        <v>0</v>
      </c>
      <c r="I56" s="11" t="s">
        <v>19</v>
      </c>
      <c r="J56" s="11">
        <f>SUM(J57)</f>
        <v>0</v>
      </c>
      <c r="K56" s="11">
        <f>SUM(K57)</f>
        <v>0</v>
      </c>
      <c r="L56" s="11" t="s">
        <v>19</v>
      </c>
    </row>
    <row r="57" spans="1:12" ht="39.75" hidden="1" customHeight="1" x14ac:dyDescent="0.25">
      <c r="A57" s="9">
        <v>1211</v>
      </c>
      <c r="B57" s="10" t="s">
        <v>64</v>
      </c>
      <c r="C57" s="9"/>
      <c r="D57" s="11">
        <f>SUM(E57,F57)</f>
        <v>0</v>
      </c>
      <c r="E57" s="11">
        <v>0</v>
      </c>
      <c r="F57" s="11" t="s">
        <v>19</v>
      </c>
      <c r="G57" s="11">
        <f>SUM(H57,I57)</f>
        <v>0</v>
      </c>
      <c r="H57" s="11">
        <v>0</v>
      </c>
      <c r="I57" s="11" t="s">
        <v>19</v>
      </c>
      <c r="J57" s="11">
        <f>SUM(K57,L57)</f>
        <v>0</v>
      </c>
      <c r="K57" s="11">
        <v>0</v>
      </c>
      <c r="L57" s="11" t="s">
        <v>19</v>
      </c>
    </row>
    <row r="58" spans="1:12" ht="39.950000000000003" hidden="1" customHeight="1" x14ac:dyDescent="0.25">
      <c r="A58" s="9">
        <v>1220</v>
      </c>
      <c r="B58" s="10" t="s">
        <v>65</v>
      </c>
      <c r="C58" s="9" t="s">
        <v>66</v>
      </c>
      <c r="D58" s="11">
        <f>SUM(D59)</f>
        <v>0</v>
      </c>
      <c r="E58" s="11" t="s">
        <v>19</v>
      </c>
      <c r="F58" s="11">
        <f>SUM(F59)</f>
        <v>0</v>
      </c>
      <c r="G58" s="11">
        <f>SUM(G59)</f>
        <v>0</v>
      </c>
      <c r="H58" s="11" t="s">
        <v>19</v>
      </c>
      <c r="I58" s="11">
        <f>SUM(I59)</f>
        <v>0</v>
      </c>
      <c r="J58" s="11">
        <f>SUM(J59)</f>
        <v>0</v>
      </c>
      <c r="K58" s="11" t="s">
        <v>19</v>
      </c>
      <c r="L58" s="11">
        <f>SUM(L59)</f>
        <v>0</v>
      </c>
    </row>
    <row r="59" spans="1:12" ht="39.75" hidden="1" customHeight="1" x14ac:dyDescent="0.25">
      <c r="A59" s="9">
        <v>1221</v>
      </c>
      <c r="B59" s="10" t="s">
        <v>67</v>
      </c>
      <c r="C59" s="9"/>
      <c r="D59" s="11">
        <f>SUM(E59,F59)</f>
        <v>0</v>
      </c>
      <c r="E59" s="11" t="s">
        <v>19</v>
      </c>
      <c r="F59" s="11">
        <v>0</v>
      </c>
      <c r="G59" s="11">
        <f>SUM(H59,I59)</f>
        <v>0</v>
      </c>
      <c r="H59" s="11" t="s">
        <v>19</v>
      </c>
      <c r="I59" s="11">
        <v>0</v>
      </c>
      <c r="J59" s="11">
        <f>SUM(K59,L59)</f>
        <v>0</v>
      </c>
      <c r="K59" s="11" t="s">
        <v>19</v>
      </c>
      <c r="L59" s="11">
        <v>0</v>
      </c>
    </row>
    <row r="60" spans="1:12" ht="39.75" hidden="1" customHeight="1" x14ac:dyDescent="0.25">
      <c r="A60" s="9">
        <v>1230</v>
      </c>
      <c r="B60" s="10" t="s">
        <v>68</v>
      </c>
      <c r="C60" s="9" t="s">
        <v>69</v>
      </c>
      <c r="D60" s="11">
        <f>SUM(D61)</f>
        <v>0</v>
      </c>
      <c r="E60" s="11">
        <f>SUM(E61)</f>
        <v>0</v>
      </c>
      <c r="F60" s="11" t="s">
        <v>19</v>
      </c>
      <c r="G60" s="11">
        <f>SUM(G61)</f>
        <v>0</v>
      </c>
      <c r="H60" s="11">
        <f>SUM(H61)</f>
        <v>0</v>
      </c>
      <c r="I60" s="11" t="s">
        <v>19</v>
      </c>
      <c r="J60" s="11">
        <f>SUM(J61)</f>
        <v>0</v>
      </c>
      <c r="K60" s="11">
        <f>SUM(K61)</f>
        <v>0</v>
      </c>
      <c r="L60" s="11" t="s">
        <v>19</v>
      </c>
    </row>
    <row r="61" spans="1:12" ht="39.75" hidden="1" customHeight="1" x14ac:dyDescent="0.25">
      <c r="A61" s="9">
        <v>1231</v>
      </c>
      <c r="B61" s="10" t="s">
        <v>70</v>
      </c>
      <c r="C61" s="9"/>
      <c r="D61" s="11">
        <f>SUM(E61,F61)</f>
        <v>0</v>
      </c>
      <c r="E61" s="11">
        <v>0</v>
      </c>
      <c r="F61" s="11" t="s">
        <v>19</v>
      </c>
      <c r="G61" s="11">
        <f>SUM(H61,I61)</f>
        <v>0</v>
      </c>
      <c r="H61" s="11">
        <v>0</v>
      </c>
      <c r="I61" s="11" t="s">
        <v>19</v>
      </c>
      <c r="J61" s="11">
        <f>SUM(K61,L61)</f>
        <v>0</v>
      </c>
      <c r="K61" s="11">
        <v>0</v>
      </c>
      <c r="L61" s="11" t="s">
        <v>19</v>
      </c>
    </row>
    <row r="62" spans="1:12" ht="39.75" hidden="1" customHeight="1" x14ac:dyDescent="0.25">
      <c r="A62" s="9">
        <v>1240</v>
      </c>
      <c r="B62" s="10" t="s">
        <v>71</v>
      </c>
      <c r="C62" s="9" t="s">
        <v>72</v>
      </c>
      <c r="D62" s="11">
        <f>SUM(D63)</f>
        <v>0</v>
      </c>
      <c r="E62" s="11" t="s">
        <v>19</v>
      </c>
      <c r="F62" s="11">
        <f>SUM(F63)</f>
        <v>0</v>
      </c>
      <c r="G62" s="11">
        <f>SUM(G63)</f>
        <v>0</v>
      </c>
      <c r="H62" s="11" t="s">
        <v>19</v>
      </c>
      <c r="I62" s="11">
        <f>SUM(I63)</f>
        <v>0</v>
      </c>
      <c r="J62" s="11">
        <f>SUM(J63)</f>
        <v>0</v>
      </c>
      <c r="K62" s="11" t="s">
        <v>19</v>
      </c>
      <c r="L62" s="11">
        <f>SUM(L63)</f>
        <v>0</v>
      </c>
    </row>
    <row r="63" spans="1:12" ht="39.75" hidden="1" customHeight="1" x14ac:dyDescent="0.25">
      <c r="A63" s="9">
        <v>1241</v>
      </c>
      <c r="B63" s="10" t="s">
        <v>73</v>
      </c>
      <c r="C63" s="9"/>
      <c r="D63" s="11">
        <f>SUM(E63,F63)</f>
        <v>0</v>
      </c>
      <c r="E63" s="11" t="s">
        <v>19</v>
      </c>
      <c r="F63" s="11">
        <v>0</v>
      </c>
      <c r="G63" s="11">
        <f>SUM(H63,I63)</f>
        <v>0</v>
      </c>
      <c r="H63" s="11" t="s">
        <v>19</v>
      </c>
      <c r="I63" s="11">
        <v>0</v>
      </c>
      <c r="J63" s="11">
        <f>SUM(K63,L63)</f>
        <v>0</v>
      </c>
      <c r="K63" s="11" t="s">
        <v>19</v>
      </c>
      <c r="L63" s="11">
        <v>0</v>
      </c>
    </row>
    <row r="64" spans="1:12" ht="39.950000000000003" customHeight="1" x14ac:dyDescent="0.25">
      <c r="A64" s="9">
        <v>1250</v>
      </c>
      <c r="B64" s="10" t="s">
        <v>74</v>
      </c>
      <c r="C64" s="9" t="s">
        <v>75</v>
      </c>
      <c r="D64" s="11">
        <f>SUM(D65,D66,D69,D70)</f>
        <v>195404400</v>
      </c>
      <c r="E64" s="11">
        <f>SUM(E65,E66,E69,E70)</f>
        <v>195404400</v>
      </c>
      <c r="F64" s="11" t="s">
        <v>19</v>
      </c>
      <c r="G64" s="11">
        <f>SUM(G65,G66,G69,G70)</f>
        <v>195404400</v>
      </c>
      <c r="H64" s="11">
        <f>SUM(H65,H66,H69,H70)</f>
        <v>195404400</v>
      </c>
      <c r="I64" s="11" t="s">
        <v>19</v>
      </c>
      <c r="J64" s="11">
        <f>SUM(J65,J66,J69,J70)</f>
        <v>195404400</v>
      </c>
      <c r="K64" s="11">
        <f>SUM(K65,K66,K69,K70)</f>
        <v>195404400</v>
      </c>
      <c r="L64" s="11" t="s">
        <v>19</v>
      </c>
    </row>
    <row r="65" spans="1:12" ht="37.5" customHeight="1" x14ac:dyDescent="0.25">
      <c r="A65" s="9">
        <v>1251</v>
      </c>
      <c r="B65" s="10" t="s">
        <v>76</v>
      </c>
      <c r="C65" s="9"/>
      <c r="D65" s="11">
        <f>SUM(E65,F65)</f>
        <v>195404400</v>
      </c>
      <c r="E65" s="11">
        <v>195404400</v>
      </c>
      <c r="F65" s="11" t="s">
        <v>19</v>
      </c>
      <c r="G65" s="11">
        <f>SUM(H65,I65)</f>
        <v>195404400</v>
      </c>
      <c r="H65" s="11">
        <v>195404400</v>
      </c>
      <c r="I65" s="11" t="s">
        <v>19</v>
      </c>
      <c r="J65" s="11">
        <f>SUM(K65,L65)</f>
        <v>195404400</v>
      </c>
      <c r="K65" s="11">
        <v>195404400</v>
      </c>
      <c r="L65" s="11" t="s">
        <v>19</v>
      </c>
    </row>
    <row r="66" spans="1:12" ht="0.75" hidden="1" customHeight="1" x14ac:dyDescent="0.25">
      <c r="A66" s="9">
        <v>1252</v>
      </c>
      <c r="B66" s="10" t="s">
        <v>77</v>
      </c>
      <c r="C66" s="9"/>
      <c r="D66" s="11">
        <f>SUM(D67:D68)</f>
        <v>0</v>
      </c>
      <c r="E66" s="11">
        <f>SUM(E67:E68)</f>
        <v>0</v>
      </c>
      <c r="F66" s="11" t="s">
        <v>19</v>
      </c>
      <c r="G66" s="11">
        <f>SUM(G67:G68)</f>
        <v>0</v>
      </c>
      <c r="H66" s="11">
        <f>SUM(H67:H68)</f>
        <v>0</v>
      </c>
      <c r="I66" s="11" t="s">
        <v>19</v>
      </c>
      <c r="J66" s="11">
        <f>SUM(J67:J68)</f>
        <v>0</v>
      </c>
      <c r="K66" s="11">
        <f>SUM(K67:K68)</f>
        <v>0</v>
      </c>
      <c r="L66" s="11" t="s">
        <v>19</v>
      </c>
    </row>
    <row r="67" spans="1:12" ht="39.75" hidden="1" customHeight="1" x14ac:dyDescent="0.25">
      <c r="A67" s="9">
        <v>1253</v>
      </c>
      <c r="B67" s="10" t="s">
        <v>78</v>
      </c>
      <c r="C67" s="9"/>
      <c r="D67" s="11">
        <f>SUM(E67,F67)</f>
        <v>0</v>
      </c>
      <c r="E67" s="11">
        <v>0</v>
      </c>
      <c r="F67" s="11" t="s">
        <v>19</v>
      </c>
      <c r="G67" s="11">
        <f>SUM(H67,I67)</f>
        <v>0</v>
      </c>
      <c r="H67" s="11">
        <v>0</v>
      </c>
      <c r="I67" s="11" t="s">
        <v>19</v>
      </c>
      <c r="J67" s="11">
        <f>SUM(K67,L67)</f>
        <v>0</v>
      </c>
      <c r="K67" s="11">
        <v>0</v>
      </c>
      <c r="L67" s="11" t="s">
        <v>19</v>
      </c>
    </row>
    <row r="68" spans="1:12" ht="39.75" hidden="1" customHeight="1" x14ac:dyDescent="0.25">
      <c r="A68" s="9">
        <v>1254</v>
      </c>
      <c r="B68" s="10" t="s">
        <v>79</v>
      </c>
      <c r="C68" s="9"/>
      <c r="D68" s="11">
        <f>SUM(E68,F68)</f>
        <v>0</v>
      </c>
      <c r="E68" s="11">
        <v>0</v>
      </c>
      <c r="F68" s="11" t="s">
        <v>19</v>
      </c>
      <c r="G68" s="11">
        <f>SUM(H68,I68)</f>
        <v>0</v>
      </c>
      <c r="H68" s="11">
        <v>0</v>
      </c>
      <c r="I68" s="11" t="s">
        <v>19</v>
      </c>
      <c r="J68" s="11">
        <f>SUM(K68,L68)</f>
        <v>0</v>
      </c>
      <c r="K68" s="11">
        <v>0</v>
      </c>
      <c r="L68" s="11" t="s">
        <v>19</v>
      </c>
    </row>
    <row r="69" spans="1:12" ht="39.75" hidden="1" customHeight="1" x14ac:dyDescent="0.25">
      <c r="A69" s="9">
        <v>1255</v>
      </c>
      <c r="B69" s="10" t="s">
        <v>80</v>
      </c>
      <c r="C69" s="9"/>
      <c r="D69" s="11">
        <f>SUM(E69,F69)</f>
        <v>0</v>
      </c>
      <c r="E69" s="11">
        <v>0</v>
      </c>
      <c r="F69" s="11" t="s">
        <v>19</v>
      </c>
      <c r="G69" s="11">
        <f>SUM(H69,I69)</f>
        <v>0</v>
      </c>
      <c r="H69" s="11">
        <v>0</v>
      </c>
      <c r="I69" s="11" t="s">
        <v>19</v>
      </c>
      <c r="J69" s="11">
        <f>SUM(K69,L69)</f>
        <v>0</v>
      </c>
      <c r="K69" s="11">
        <v>0</v>
      </c>
      <c r="L69" s="11" t="s">
        <v>19</v>
      </c>
    </row>
    <row r="70" spans="1:12" ht="39.75" hidden="1" customHeight="1" x14ac:dyDescent="0.25">
      <c r="A70" s="9">
        <v>1256</v>
      </c>
      <c r="B70" s="10" t="s">
        <v>81</v>
      </c>
      <c r="C70" s="9"/>
      <c r="D70" s="11">
        <f>SUM(E70,F70)</f>
        <v>0</v>
      </c>
      <c r="E70" s="11">
        <v>0</v>
      </c>
      <c r="F70" s="11" t="s">
        <v>19</v>
      </c>
      <c r="G70" s="11">
        <f>SUM(H70,I70)</f>
        <v>0</v>
      </c>
      <c r="H70" s="11">
        <v>0</v>
      </c>
      <c r="I70" s="11" t="s">
        <v>19</v>
      </c>
      <c r="J70" s="11">
        <f>SUM(K70,L70)</f>
        <v>0</v>
      </c>
      <c r="K70" s="11">
        <v>0</v>
      </c>
      <c r="L70" s="11" t="s">
        <v>19</v>
      </c>
    </row>
    <row r="71" spans="1:12" ht="39.950000000000003" customHeight="1" x14ac:dyDescent="0.25">
      <c r="A71" s="9">
        <v>1260</v>
      </c>
      <c r="B71" s="10" t="s">
        <v>82</v>
      </c>
      <c r="C71" s="9" t="s">
        <v>83</v>
      </c>
      <c r="D71" s="11">
        <f>SUM(D72,D73)</f>
        <v>0</v>
      </c>
      <c r="E71" s="11" t="s">
        <v>19</v>
      </c>
      <c r="F71" s="11">
        <f>SUM(F72,F73)</f>
        <v>0</v>
      </c>
      <c r="G71" s="11">
        <f>SUM(G72,G73)</f>
        <v>82802503</v>
      </c>
      <c r="H71" s="11" t="s">
        <v>19</v>
      </c>
      <c r="I71" s="11">
        <f>SUM(I72,I73)</f>
        <v>82802503</v>
      </c>
      <c r="J71" s="11">
        <f>SUM(J72,J73)</f>
        <v>123466200</v>
      </c>
      <c r="K71" s="11" t="s">
        <v>19</v>
      </c>
      <c r="L71" s="11">
        <f>SUM(L72,L73)</f>
        <v>123466200</v>
      </c>
    </row>
    <row r="72" spans="1:12" ht="39" customHeight="1" x14ac:dyDescent="0.25">
      <c r="A72" s="9">
        <v>1261</v>
      </c>
      <c r="B72" s="10" t="s">
        <v>84</v>
      </c>
      <c r="C72" s="9"/>
      <c r="D72" s="11">
        <f>SUM(E72,F72)</f>
        <v>0</v>
      </c>
      <c r="E72" s="11" t="s">
        <v>19</v>
      </c>
      <c r="F72" s="11">
        <v>0</v>
      </c>
      <c r="G72" s="11">
        <f>SUM(H72,I72)</f>
        <v>82802503</v>
      </c>
      <c r="H72" s="11" t="s">
        <v>19</v>
      </c>
      <c r="I72" s="11">
        <v>82802503</v>
      </c>
      <c r="J72" s="11">
        <f>SUM(K72,L72)</f>
        <v>123466200</v>
      </c>
      <c r="K72" s="11" t="s">
        <v>19</v>
      </c>
      <c r="L72" s="11">
        <v>123466200</v>
      </c>
    </row>
    <row r="73" spans="1:12" ht="39.75" hidden="1" customHeight="1" x14ac:dyDescent="0.25">
      <c r="A73" s="9">
        <v>1262</v>
      </c>
      <c r="B73" s="10" t="s">
        <v>85</v>
      </c>
      <c r="C73" s="9"/>
      <c r="D73" s="11">
        <f>SUM(E73,F73)</f>
        <v>0</v>
      </c>
      <c r="E73" s="11" t="s">
        <v>19</v>
      </c>
      <c r="F73" s="11">
        <v>0</v>
      </c>
      <c r="G73" s="11">
        <f>SUM(H73,I73)</f>
        <v>0</v>
      </c>
      <c r="H73" s="11" t="s">
        <v>19</v>
      </c>
      <c r="I73" s="11">
        <v>0</v>
      </c>
      <c r="J73" s="11">
        <f>SUM(K73,L73)</f>
        <v>0</v>
      </c>
      <c r="K73" s="11" t="s">
        <v>19</v>
      </c>
      <c r="L73" s="11">
        <v>0</v>
      </c>
    </row>
    <row r="74" spans="1:12" ht="38.25" customHeight="1" x14ac:dyDescent="0.25">
      <c r="A74" s="9">
        <v>1300</v>
      </c>
      <c r="B74" s="10" t="s">
        <v>86</v>
      </c>
      <c r="C74" s="9" t="s">
        <v>87</v>
      </c>
      <c r="D74" s="11">
        <f t="shared" ref="D74:L74" si="4">SUM(D75,D77,D79,D84,D88,D112,D115,D118,D121)</f>
        <v>11200000</v>
      </c>
      <c r="E74" s="11">
        <f t="shared" si="4"/>
        <v>11200000</v>
      </c>
      <c r="F74" s="11">
        <f t="shared" si="4"/>
        <v>45000000</v>
      </c>
      <c r="G74" s="11">
        <f t="shared" si="4"/>
        <v>33281834</v>
      </c>
      <c r="H74" s="11">
        <f t="shared" si="4"/>
        <v>33281834</v>
      </c>
      <c r="I74" s="11">
        <f t="shared" si="4"/>
        <v>45000000</v>
      </c>
      <c r="J74" s="11">
        <f t="shared" si="4"/>
        <v>35004892</v>
      </c>
      <c r="K74" s="11">
        <f t="shared" si="4"/>
        <v>35004892</v>
      </c>
      <c r="L74" s="11">
        <f t="shared" si="4"/>
        <v>0</v>
      </c>
    </row>
    <row r="75" spans="1:12" ht="39.75" hidden="1" customHeight="1" x14ac:dyDescent="0.25">
      <c r="A75" s="9">
        <v>1310</v>
      </c>
      <c r="B75" s="10" t="s">
        <v>88</v>
      </c>
      <c r="C75" s="9" t="s">
        <v>89</v>
      </c>
      <c r="D75" s="11">
        <f>SUM(D76)</f>
        <v>0</v>
      </c>
      <c r="E75" s="11" t="s">
        <v>19</v>
      </c>
      <c r="F75" s="11">
        <f>SUM(F76)</f>
        <v>0</v>
      </c>
      <c r="G75" s="11">
        <f>SUM(G76)</f>
        <v>0</v>
      </c>
      <c r="H75" s="11" t="s">
        <v>19</v>
      </c>
      <c r="I75" s="11">
        <f>SUM(I76)</f>
        <v>0</v>
      </c>
      <c r="J75" s="11">
        <f>SUM(J76)</f>
        <v>0</v>
      </c>
      <c r="K75" s="11" t="s">
        <v>19</v>
      </c>
      <c r="L75" s="11">
        <f>SUM(L76)</f>
        <v>0</v>
      </c>
    </row>
    <row r="76" spans="1:12" ht="39.75" hidden="1" customHeight="1" x14ac:dyDescent="0.25">
      <c r="A76" s="9">
        <v>1311</v>
      </c>
      <c r="B76" s="10" t="s">
        <v>90</v>
      </c>
      <c r="C76" s="9"/>
      <c r="D76" s="11">
        <f>SUM(E76,F76)</f>
        <v>0</v>
      </c>
      <c r="E76" s="11" t="s">
        <v>19</v>
      </c>
      <c r="F76" s="11">
        <v>0</v>
      </c>
      <c r="G76" s="11">
        <f>SUM(H76,I76)</f>
        <v>0</v>
      </c>
      <c r="H76" s="11" t="s">
        <v>19</v>
      </c>
      <c r="I76" s="11">
        <v>0</v>
      </c>
      <c r="J76" s="11">
        <f>SUM(K76,L76)</f>
        <v>0</v>
      </c>
      <c r="K76" s="11" t="s">
        <v>19</v>
      </c>
      <c r="L76" s="11">
        <v>0</v>
      </c>
    </row>
    <row r="77" spans="1:12" ht="39.75" hidden="1" customHeight="1" x14ac:dyDescent="0.25">
      <c r="A77" s="9">
        <v>1320</v>
      </c>
      <c r="B77" s="10" t="s">
        <v>91</v>
      </c>
      <c r="C77" s="9" t="s">
        <v>92</v>
      </c>
      <c r="D77" s="11">
        <f>SUM(D78)</f>
        <v>0</v>
      </c>
      <c r="E77" s="11">
        <f>SUM(E78)</f>
        <v>0</v>
      </c>
      <c r="F77" s="11" t="s">
        <v>19</v>
      </c>
      <c r="G77" s="11">
        <f>SUM(G78)</f>
        <v>0</v>
      </c>
      <c r="H77" s="11">
        <f>SUM(H78)</f>
        <v>0</v>
      </c>
      <c r="I77" s="11" t="s">
        <v>19</v>
      </c>
      <c r="J77" s="11">
        <f>SUM(J78)</f>
        <v>0</v>
      </c>
      <c r="K77" s="11">
        <f>SUM(K78)</f>
        <v>0</v>
      </c>
      <c r="L77" s="11" t="s">
        <v>19</v>
      </c>
    </row>
    <row r="78" spans="1:12" ht="39.75" hidden="1" customHeight="1" x14ac:dyDescent="0.25">
      <c r="A78" s="9">
        <v>1321</v>
      </c>
      <c r="B78" s="10" t="s">
        <v>93</v>
      </c>
      <c r="C78" s="9"/>
      <c r="D78" s="11">
        <f>SUM(E78,F78)</f>
        <v>0</v>
      </c>
      <c r="E78" s="11">
        <v>0</v>
      </c>
      <c r="F78" s="11" t="s">
        <v>19</v>
      </c>
      <c r="G78" s="11">
        <f>SUM(H78,I78)</f>
        <v>0</v>
      </c>
      <c r="H78" s="11">
        <v>0</v>
      </c>
      <c r="I78" s="11" t="s">
        <v>19</v>
      </c>
      <c r="J78" s="11">
        <f>SUM(K78,L78)</f>
        <v>0</v>
      </c>
      <c r="K78" s="11">
        <v>0</v>
      </c>
      <c r="L78" s="11" t="s">
        <v>19</v>
      </c>
    </row>
    <row r="79" spans="1:12" ht="39.950000000000003" customHeight="1" x14ac:dyDescent="0.25">
      <c r="A79" s="9">
        <v>1330</v>
      </c>
      <c r="B79" s="10" t="s">
        <v>94</v>
      </c>
      <c r="C79" s="9" t="s">
        <v>95</v>
      </c>
      <c r="D79" s="11">
        <f>SUM(D80:D83)</f>
        <v>9080000</v>
      </c>
      <c r="E79" s="11">
        <f>SUM(E80:E83)</f>
        <v>9080000</v>
      </c>
      <c r="F79" s="11" t="s">
        <v>19</v>
      </c>
      <c r="G79" s="11">
        <f>SUM(G80:G83)</f>
        <v>9080000</v>
      </c>
      <c r="H79" s="11">
        <f>SUM(H80:H83)</f>
        <v>9080000</v>
      </c>
      <c r="I79" s="11" t="s">
        <v>19</v>
      </c>
      <c r="J79" s="11">
        <f>SUM(J80:J83)</f>
        <v>9121154</v>
      </c>
      <c r="K79" s="11">
        <f>SUM(K80:K83)</f>
        <v>9121154</v>
      </c>
      <c r="L79" s="11" t="s">
        <v>19</v>
      </c>
    </row>
    <row r="80" spans="1:12" ht="37.5" customHeight="1" x14ac:dyDescent="0.25">
      <c r="A80" s="9">
        <v>1331</v>
      </c>
      <c r="B80" s="10" t="s">
        <v>96</v>
      </c>
      <c r="C80" s="9"/>
      <c r="D80" s="11">
        <f>SUM(E80,F80)</f>
        <v>9080000</v>
      </c>
      <c r="E80" s="11">
        <v>9080000</v>
      </c>
      <c r="F80" s="11" t="s">
        <v>19</v>
      </c>
      <c r="G80" s="11">
        <f>SUM(H80,I80)</f>
        <v>9080000</v>
      </c>
      <c r="H80" s="11">
        <v>9080000</v>
      </c>
      <c r="I80" s="11" t="s">
        <v>19</v>
      </c>
      <c r="J80" s="11">
        <f>SUM(K80,L80)</f>
        <v>9121154</v>
      </c>
      <c r="K80" s="11">
        <v>9121154</v>
      </c>
      <c r="L80" s="11" t="s">
        <v>19</v>
      </c>
    </row>
    <row r="81" spans="1:12" ht="39.75" hidden="1" customHeight="1" x14ac:dyDescent="0.25">
      <c r="A81" s="9">
        <v>1332</v>
      </c>
      <c r="B81" s="10" t="s">
        <v>97</v>
      </c>
      <c r="C81" s="9"/>
      <c r="D81" s="11">
        <f>SUM(E81,F81)</f>
        <v>0</v>
      </c>
      <c r="E81" s="11">
        <v>0</v>
      </c>
      <c r="F81" s="11" t="s">
        <v>19</v>
      </c>
      <c r="G81" s="11">
        <f>SUM(H81,I81)</f>
        <v>0</v>
      </c>
      <c r="H81" s="11">
        <v>0</v>
      </c>
      <c r="I81" s="11" t="s">
        <v>19</v>
      </c>
      <c r="J81" s="11">
        <f>SUM(K81,L81)</f>
        <v>0</v>
      </c>
      <c r="K81" s="11">
        <v>0</v>
      </c>
      <c r="L81" s="11" t="s">
        <v>19</v>
      </c>
    </row>
    <row r="82" spans="1:12" ht="39.75" hidden="1" customHeight="1" x14ac:dyDescent="0.25">
      <c r="A82" s="9">
        <v>1333</v>
      </c>
      <c r="B82" s="10" t="s">
        <v>98</v>
      </c>
      <c r="C82" s="9"/>
      <c r="D82" s="11">
        <f>SUM(E82,F82)</f>
        <v>0</v>
      </c>
      <c r="E82" s="11">
        <v>0</v>
      </c>
      <c r="F82" s="11" t="s">
        <v>19</v>
      </c>
      <c r="G82" s="11">
        <f>SUM(H82,I82)</f>
        <v>0</v>
      </c>
      <c r="H82" s="11">
        <v>0</v>
      </c>
      <c r="I82" s="11" t="s">
        <v>19</v>
      </c>
      <c r="J82" s="11">
        <f>SUM(K82,L82)</f>
        <v>0</v>
      </c>
      <c r="K82" s="11">
        <v>0</v>
      </c>
      <c r="L82" s="11" t="s">
        <v>19</v>
      </c>
    </row>
    <row r="83" spans="1:12" ht="39.75" hidden="1" customHeight="1" x14ac:dyDescent="0.25">
      <c r="A83" s="9">
        <v>1334</v>
      </c>
      <c r="B83" s="10" t="s">
        <v>99</v>
      </c>
      <c r="C83" s="9"/>
      <c r="D83" s="11">
        <f>SUM(E83,F83)</f>
        <v>0</v>
      </c>
      <c r="E83" s="11">
        <v>0</v>
      </c>
      <c r="F83" s="11" t="s">
        <v>19</v>
      </c>
      <c r="G83" s="11">
        <f>SUM(H83,I83)</f>
        <v>0</v>
      </c>
      <c r="H83" s="11">
        <v>0</v>
      </c>
      <c r="I83" s="11" t="s">
        <v>19</v>
      </c>
      <c r="J83" s="11">
        <f>SUM(K83,L83)</f>
        <v>0</v>
      </c>
      <c r="K83" s="11">
        <v>0</v>
      </c>
      <c r="L83" s="11" t="s">
        <v>19</v>
      </c>
    </row>
    <row r="84" spans="1:12" ht="39.75" hidden="1" customHeight="1" x14ac:dyDescent="0.25">
      <c r="A84" s="9">
        <v>1340</v>
      </c>
      <c r="B84" s="10" t="s">
        <v>100</v>
      </c>
      <c r="C84" s="9" t="s">
        <v>101</v>
      </c>
      <c r="D84" s="11">
        <f>SUM(D85,D86,D87)</f>
        <v>0</v>
      </c>
      <c r="E84" s="11">
        <f>SUM(E85,E86,E87)</f>
        <v>0</v>
      </c>
      <c r="F84" s="11" t="s">
        <v>19</v>
      </c>
      <c r="G84" s="11">
        <f>SUM(G85,G86,G87)</f>
        <v>0</v>
      </c>
      <c r="H84" s="11">
        <f>SUM(H85,H86,H87)</f>
        <v>0</v>
      </c>
      <c r="I84" s="11" t="s">
        <v>19</v>
      </c>
      <c r="J84" s="11">
        <f>SUM(J85,J86,J87)</f>
        <v>0</v>
      </c>
      <c r="K84" s="11">
        <f>SUM(K85,K86,K87)</f>
        <v>0</v>
      </c>
      <c r="L84" s="11" t="s">
        <v>19</v>
      </c>
    </row>
    <row r="85" spans="1:12" ht="39.75" hidden="1" customHeight="1" x14ac:dyDescent="0.25">
      <c r="A85" s="9">
        <v>1341</v>
      </c>
      <c r="B85" s="10" t="s">
        <v>102</v>
      </c>
      <c r="C85" s="9"/>
      <c r="D85" s="11">
        <f>SUM(E85,F85)</f>
        <v>0</v>
      </c>
      <c r="E85" s="11">
        <v>0</v>
      </c>
      <c r="F85" s="11" t="s">
        <v>19</v>
      </c>
      <c r="G85" s="11">
        <f>SUM(H85,I85)</f>
        <v>0</v>
      </c>
      <c r="H85" s="11">
        <v>0</v>
      </c>
      <c r="I85" s="11" t="s">
        <v>19</v>
      </c>
      <c r="J85" s="11">
        <f>SUM(K85,L85)</f>
        <v>0</v>
      </c>
      <c r="K85" s="11">
        <v>0</v>
      </c>
      <c r="L85" s="11" t="s">
        <v>19</v>
      </c>
    </row>
    <row r="86" spans="1:12" ht="39.75" hidden="1" customHeight="1" x14ac:dyDescent="0.25">
      <c r="A86" s="9">
        <v>1342</v>
      </c>
      <c r="B86" s="10" t="s">
        <v>103</v>
      </c>
      <c r="C86" s="9"/>
      <c r="D86" s="11">
        <f>SUM(E86,F86)</f>
        <v>0</v>
      </c>
      <c r="E86" s="11">
        <v>0</v>
      </c>
      <c r="F86" s="11" t="s">
        <v>19</v>
      </c>
      <c r="G86" s="11">
        <f>SUM(H86,I86)</f>
        <v>0</v>
      </c>
      <c r="H86" s="11">
        <v>0</v>
      </c>
      <c r="I86" s="11" t="s">
        <v>19</v>
      </c>
      <c r="J86" s="11">
        <f>SUM(K86,L86)</f>
        <v>0</v>
      </c>
      <c r="K86" s="11">
        <v>0</v>
      </c>
      <c r="L86" s="11" t="s">
        <v>19</v>
      </c>
    </row>
    <row r="87" spans="1:12" ht="39.75" hidden="1" customHeight="1" x14ac:dyDescent="0.25">
      <c r="A87" s="9">
        <v>1343</v>
      </c>
      <c r="B87" s="10" t="s">
        <v>104</v>
      </c>
      <c r="C87" s="9"/>
      <c r="D87" s="11">
        <f>SUM(E87,F87)</f>
        <v>0</v>
      </c>
      <c r="E87" s="11">
        <v>0</v>
      </c>
      <c r="F87" s="11" t="s">
        <v>19</v>
      </c>
      <c r="G87" s="11">
        <f>SUM(H87,I87)</f>
        <v>0</v>
      </c>
      <c r="H87" s="11">
        <v>0</v>
      </c>
      <c r="I87" s="11" t="s">
        <v>19</v>
      </c>
      <c r="J87" s="11">
        <f>SUM(K87,L87)</f>
        <v>0</v>
      </c>
      <c r="K87" s="11">
        <v>0</v>
      </c>
      <c r="L87" s="11" t="s">
        <v>19</v>
      </c>
    </row>
    <row r="88" spans="1:12" ht="39.950000000000003" customHeight="1" x14ac:dyDescent="0.25">
      <c r="A88" s="9">
        <v>1350</v>
      </c>
      <c r="B88" s="10" t="s">
        <v>105</v>
      </c>
      <c r="C88" s="9" t="s">
        <v>106</v>
      </c>
      <c r="D88" s="11">
        <f>SUM(D89,D110,D111)</f>
        <v>2120000</v>
      </c>
      <c r="E88" s="11">
        <f>SUM(E89,E110,E111)</f>
        <v>2120000</v>
      </c>
      <c r="F88" s="11" t="s">
        <v>19</v>
      </c>
      <c r="G88" s="11">
        <f>SUM(G89,G110,G111)</f>
        <v>2120000</v>
      </c>
      <c r="H88" s="11">
        <f>SUM(H89,H110,H111)</f>
        <v>2120000</v>
      </c>
      <c r="I88" s="11" t="s">
        <v>19</v>
      </c>
      <c r="J88" s="11">
        <f>SUM(J89,J110,J111)</f>
        <v>3801904</v>
      </c>
      <c r="K88" s="11">
        <f>SUM(K89,K110,K111)</f>
        <v>3801904</v>
      </c>
      <c r="L88" s="11" t="s">
        <v>19</v>
      </c>
    </row>
    <row r="89" spans="1:12" ht="85.5" customHeight="1" x14ac:dyDescent="0.25">
      <c r="A89" s="9">
        <v>1351</v>
      </c>
      <c r="B89" s="10" t="s">
        <v>107</v>
      </c>
      <c r="C89" s="9"/>
      <c r="D89" s="11">
        <f>SUM(D90:D109)</f>
        <v>2120000</v>
      </c>
      <c r="E89" s="11">
        <f>SUM(E90:E109)</f>
        <v>2120000</v>
      </c>
      <c r="F89" s="11" t="s">
        <v>19</v>
      </c>
      <c r="G89" s="11">
        <f>SUM(G90:G109)</f>
        <v>2120000</v>
      </c>
      <c r="H89" s="11">
        <f>SUM(H90:H109)</f>
        <v>2120000</v>
      </c>
      <c r="I89" s="11" t="s">
        <v>19</v>
      </c>
      <c r="J89" s="11">
        <f>SUM(J90:J109)</f>
        <v>3801904</v>
      </c>
      <c r="K89" s="11">
        <f>SUM(K90:K109)</f>
        <v>3801904</v>
      </c>
      <c r="L89" s="11" t="s">
        <v>19</v>
      </c>
    </row>
    <row r="90" spans="1:12" ht="39.75" hidden="1" customHeight="1" x14ac:dyDescent="0.25">
      <c r="A90" s="9">
        <v>13501</v>
      </c>
      <c r="B90" s="10" t="s">
        <v>108</v>
      </c>
      <c r="C90" s="9"/>
      <c r="D90" s="11">
        <f t="shared" ref="D90:D111" si="5">SUM(E90,F90)</f>
        <v>0</v>
      </c>
      <c r="E90" s="11">
        <v>0</v>
      </c>
      <c r="F90" s="11" t="s">
        <v>19</v>
      </c>
      <c r="G90" s="11">
        <f t="shared" ref="G90:G111" si="6">SUM(H90,I90)</f>
        <v>0</v>
      </c>
      <c r="H90" s="11">
        <v>0</v>
      </c>
      <c r="I90" s="11" t="s">
        <v>19</v>
      </c>
      <c r="J90" s="11">
        <f t="shared" ref="J90:J111" si="7">SUM(K90,L90)</f>
        <v>0</v>
      </c>
      <c r="K90" s="11">
        <v>0</v>
      </c>
      <c r="L90" s="11" t="s">
        <v>19</v>
      </c>
    </row>
    <row r="91" spans="1:12" ht="39.75" hidden="1" customHeight="1" x14ac:dyDescent="0.25">
      <c r="A91" s="9">
        <v>13502</v>
      </c>
      <c r="B91" s="10" t="s">
        <v>109</v>
      </c>
      <c r="C91" s="9"/>
      <c r="D91" s="11">
        <f t="shared" si="5"/>
        <v>0</v>
      </c>
      <c r="E91" s="11">
        <v>0</v>
      </c>
      <c r="F91" s="11" t="s">
        <v>19</v>
      </c>
      <c r="G91" s="11">
        <f t="shared" si="6"/>
        <v>0</v>
      </c>
      <c r="H91" s="11">
        <v>0</v>
      </c>
      <c r="I91" s="11" t="s">
        <v>19</v>
      </c>
      <c r="J91" s="11">
        <f t="shared" si="7"/>
        <v>0</v>
      </c>
      <c r="K91" s="11">
        <v>0</v>
      </c>
      <c r="L91" s="11" t="s">
        <v>19</v>
      </c>
    </row>
    <row r="92" spans="1:12" ht="54" customHeight="1" x14ac:dyDescent="0.25">
      <c r="A92" s="9">
        <v>13503</v>
      </c>
      <c r="B92" s="10" t="s">
        <v>110</v>
      </c>
      <c r="C92" s="9"/>
      <c r="D92" s="11">
        <f t="shared" si="5"/>
        <v>500000</v>
      </c>
      <c r="E92" s="11">
        <v>500000</v>
      </c>
      <c r="F92" s="11" t="s">
        <v>19</v>
      </c>
      <c r="G92" s="11">
        <f t="shared" si="6"/>
        <v>500000</v>
      </c>
      <c r="H92" s="11">
        <v>500000</v>
      </c>
      <c r="I92" s="11" t="s">
        <v>19</v>
      </c>
      <c r="J92" s="11">
        <f t="shared" si="7"/>
        <v>2181904</v>
      </c>
      <c r="K92" s="11">
        <v>2181904</v>
      </c>
      <c r="L92" s="11" t="s">
        <v>19</v>
      </c>
    </row>
    <row r="93" spans="1:12" ht="39.75" hidden="1" customHeight="1" x14ac:dyDescent="0.25">
      <c r="A93" s="9">
        <v>13504</v>
      </c>
      <c r="B93" s="10" t="s">
        <v>111</v>
      </c>
      <c r="C93" s="9"/>
      <c r="D93" s="11">
        <f t="shared" si="5"/>
        <v>0</v>
      </c>
      <c r="E93" s="11">
        <v>0</v>
      </c>
      <c r="F93" s="11" t="s">
        <v>19</v>
      </c>
      <c r="G93" s="11">
        <f t="shared" si="6"/>
        <v>0</v>
      </c>
      <c r="H93" s="11">
        <v>0</v>
      </c>
      <c r="I93" s="11" t="s">
        <v>19</v>
      </c>
      <c r="J93" s="11">
        <f t="shared" si="7"/>
        <v>0</v>
      </c>
      <c r="K93" s="11">
        <v>0</v>
      </c>
      <c r="L93" s="11" t="s">
        <v>19</v>
      </c>
    </row>
    <row r="94" spans="1:12" ht="39.75" hidden="1" customHeight="1" x14ac:dyDescent="0.25">
      <c r="A94" s="9">
        <v>13505</v>
      </c>
      <c r="B94" s="10" t="s">
        <v>112</v>
      </c>
      <c r="C94" s="9"/>
      <c r="D94" s="11">
        <f t="shared" si="5"/>
        <v>0</v>
      </c>
      <c r="E94" s="11">
        <v>0</v>
      </c>
      <c r="F94" s="11" t="s">
        <v>19</v>
      </c>
      <c r="G94" s="11">
        <f t="shared" si="6"/>
        <v>0</v>
      </c>
      <c r="H94" s="11">
        <v>0</v>
      </c>
      <c r="I94" s="11" t="s">
        <v>19</v>
      </c>
      <c r="J94" s="11">
        <f t="shared" si="7"/>
        <v>0</v>
      </c>
      <c r="K94" s="11">
        <v>0</v>
      </c>
      <c r="L94" s="11" t="s">
        <v>19</v>
      </c>
    </row>
    <row r="95" spans="1:12" ht="39.75" hidden="1" customHeight="1" x14ac:dyDescent="0.25">
      <c r="A95" s="9">
        <v>13506</v>
      </c>
      <c r="B95" s="10" t="s">
        <v>113</v>
      </c>
      <c r="C95" s="9"/>
      <c r="D95" s="11">
        <f t="shared" si="5"/>
        <v>0</v>
      </c>
      <c r="E95" s="11">
        <v>0</v>
      </c>
      <c r="F95" s="11" t="s">
        <v>19</v>
      </c>
      <c r="G95" s="11">
        <f t="shared" si="6"/>
        <v>0</v>
      </c>
      <c r="H95" s="11">
        <v>0</v>
      </c>
      <c r="I95" s="11" t="s">
        <v>19</v>
      </c>
      <c r="J95" s="11">
        <f t="shared" si="7"/>
        <v>0</v>
      </c>
      <c r="K95" s="11">
        <v>0</v>
      </c>
      <c r="L95" s="11" t="s">
        <v>19</v>
      </c>
    </row>
    <row r="96" spans="1:12" ht="38.25" customHeight="1" x14ac:dyDescent="0.25">
      <c r="A96" s="9">
        <v>13507</v>
      </c>
      <c r="B96" s="10" t="s">
        <v>114</v>
      </c>
      <c r="C96" s="9"/>
      <c r="D96" s="11">
        <f t="shared" si="5"/>
        <v>1620000</v>
      </c>
      <c r="E96" s="11">
        <v>1620000</v>
      </c>
      <c r="F96" s="11" t="s">
        <v>19</v>
      </c>
      <c r="G96" s="11">
        <f t="shared" si="6"/>
        <v>1620000</v>
      </c>
      <c r="H96" s="11">
        <v>1620000</v>
      </c>
      <c r="I96" s="11" t="s">
        <v>19</v>
      </c>
      <c r="J96" s="11">
        <f t="shared" si="7"/>
        <v>1620000</v>
      </c>
      <c r="K96" s="11">
        <v>1620000</v>
      </c>
      <c r="L96" s="11" t="s">
        <v>19</v>
      </c>
    </row>
    <row r="97" spans="1:12" ht="0.75" hidden="1" customHeight="1" x14ac:dyDescent="0.25">
      <c r="A97" s="9">
        <v>13508</v>
      </c>
      <c r="B97" s="10" t="s">
        <v>115</v>
      </c>
      <c r="C97" s="9"/>
      <c r="D97" s="11">
        <f t="shared" si="5"/>
        <v>0</v>
      </c>
      <c r="E97" s="11">
        <v>0</v>
      </c>
      <c r="F97" s="11" t="s">
        <v>19</v>
      </c>
      <c r="G97" s="11">
        <f t="shared" si="6"/>
        <v>0</v>
      </c>
      <c r="H97" s="11">
        <v>0</v>
      </c>
      <c r="I97" s="11" t="s">
        <v>19</v>
      </c>
      <c r="J97" s="11">
        <f t="shared" si="7"/>
        <v>0</v>
      </c>
      <c r="K97" s="11">
        <v>0</v>
      </c>
      <c r="L97" s="11" t="s">
        <v>19</v>
      </c>
    </row>
    <row r="98" spans="1:12" ht="39.75" hidden="1" customHeight="1" x14ac:dyDescent="0.25">
      <c r="A98" s="9">
        <v>13509</v>
      </c>
      <c r="B98" s="10" t="s">
        <v>116</v>
      </c>
      <c r="C98" s="9"/>
      <c r="D98" s="11">
        <f t="shared" si="5"/>
        <v>0</v>
      </c>
      <c r="E98" s="11">
        <v>0</v>
      </c>
      <c r="F98" s="11" t="s">
        <v>19</v>
      </c>
      <c r="G98" s="11">
        <f t="shared" si="6"/>
        <v>0</v>
      </c>
      <c r="H98" s="11">
        <v>0</v>
      </c>
      <c r="I98" s="11" t="s">
        <v>19</v>
      </c>
      <c r="J98" s="11">
        <f t="shared" si="7"/>
        <v>0</v>
      </c>
      <c r="K98" s="11">
        <v>0</v>
      </c>
      <c r="L98" s="11" t="s">
        <v>19</v>
      </c>
    </row>
    <row r="99" spans="1:12" ht="39.950000000000003" hidden="1" customHeight="1" x14ac:dyDescent="0.25">
      <c r="A99" s="9">
        <v>13510</v>
      </c>
      <c r="B99" s="10" t="s">
        <v>117</v>
      </c>
      <c r="C99" s="9"/>
      <c r="D99" s="11">
        <f t="shared" si="5"/>
        <v>0</v>
      </c>
      <c r="E99" s="11">
        <v>0</v>
      </c>
      <c r="F99" s="11" t="s">
        <v>19</v>
      </c>
      <c r="G99" s="11">
        <f t="shared" si="6"/>
        <v>0</v>
      </c>
      <c r="H99" s="11">
        <v>0</v>
      </c>
      <c r="I99" s="11" t="s">
        <v>19</v>
      </c>
      <c r="J99" s="11">
        <f t="shared" si="7"/>
        <v>0</v>
      </c>
      <c r="K99" s="11">
        <v>0</v>
      </c>
      <c r="L99" s="11" t="s">
        <v>19</v>
      </c>
    </row>
    <row r="100" spans="1:12" ht="39.950000000000003" hidden="1" customHeight="1" x14ac:dyDescent="0.25">
      <c r="A100" s="9">
        <v>13511</v>
      </c>
      <c r="B100" s="10" t="s">
        <v>118</v>
      </c>
      <c r="C100" s="9"/>
      <c r="D100" s="11">
        <f t="shared" si="5"/>
        <v>0</v>
      </c>
      <c r="E100" s="11">
        <v>0</v>
      </c>
      <c r="F100" s="11" t="s">
        <v>19</v>
      </c>
      <c r="G100" s="11">
        <f t="shared" si="6"/>
        <v>0</v>
      </c>
      <c r="H100" s="11">
        <v>0</v>
      </c>
      <c r="I100" s="11" t="s">
        <v>19</v>
      </c>
      <c r="J100" s="11">
        <f t="shared" si="7"/>
        <v>0</v>
      </c>
      <c r="K100" s="11">
        <v>0</v>
      </c>
      <c r="L100" s="11" t="s">
        <v>19</v>
      </c>
    </row>
    <row r="101" spans="1:12" ht="39.950000000000003" hidden="1" customHeight="1" x14ac:dyDescent="0.25">
      <c r="A101" s="9">
        <v>13512</v>
      </c>
      <c r="B101" s="10" t="s">
        <v>119</v>
      </c>
      <c r="C101" s="9"/>
      <c r="D101" s="11">
        <f t="shared" si="5"/>
        <v>0</v>
      </c>
      <c r="E101" s="11">
        <v>0</v>
      </c>
      <c r="F101" s="11" t="s">
        <v>19</v>
      </c>
      <c r="G101" s="11">
        <f t="shared" si="6"/>
        <v>0</v>
      </c>
      <c r="H101" s="11">
        <v>0</v>
      </c>
      <c r="I101" s="11" t="s">
        <v>19</v>
      </c>
      <c r="J101" s="11">
        <f t="shared" si="7"/>
        <v>0</v>
      </c>
      <c r="K101" s="11">
        <v>0</v>
      </c>
      <c r="L101" s="11" t="s">
        <v>19</v>
      </c>
    </row>
    <row r="102" spans="1:12" ht="39.75" hidden="1" customHeight="1" x14ac:dyDescent="0.25">
      <c r="A102" s="9">
        <v>13513</v>
      </c>
      <c r="B102" s="10" t="s">
        <v>120</v>
      </c>
      <c r="C102" s="9"/>
      <c r="D102" s="11">
        <f t="shared" si="5"/>
        <v>0</v>
      </c>
      <c r="E102" s="11">
        <v>0</v>
      </c>
      <c r="F102" s="11" t="s">
        <v>19</v>
      </c>
      <c r="G102" s="11">
        <f t="shared" si="6"/>
        <v>0</v>
      </c>
      <c r="H102" s="11">
        <v>0</v>
      </c>
      <c r="I102" s="11" t="s">
        <v>19</v>
      </c>
      <c r="J102" s="11">
        <f t="shared" si="7"/>
        <v>0</v>
      </c>
      <c r="K102" s="11">
        <v>0</v>
      </c>
      <c r="L102" s="11" t="s">
        <v>19</v>
      </c>
    </row>
    <row r="103" spans="1:12" ht="39.950000000000003" hidden="1" customHeight="1" x14ac:dyDescent="0.25">
      <c r="A103" s="9">
        <v>13514</v>
      </c>
      <c r="B103" s="10" t="s">
        <v>121</v>
      </c>
      <c r="C103" s="9"/>
      <c r="D103" s="11">
        <f t="shared" si="5"/>
        <v>0</v>
      </c>
      <c r="E103" s="11">
        <v>0</v>
      </c>
      <c r="F103" s="11" t="s">
        <v>19</v>
      </c>
      <c r="G103" s="11">
        <f t="shared" si="6"/>
        <v>0</v>
      </c>
      <c r="H103" s="11">
        <v>0</v>
      </c>
      <c r="I103" s="11" t="s">
        <v>19</v>
      </c>
      <c r="J103" s="11">
        <f t="shared" si="7"/>
        <v>0</v>
      </c>
      <c r="K103" s="11">
        <v>0</v>
      </c>
      <c r="L103" s="11" t="s">
        <v>19</v>
      </c>
    </row>
    <row r="104" spans="1:12" ht="39.950000000000003" hidden="1" customHeight="1" x14ac:dyDescent="0.25">
      <c r="A104" s="9">
        <v>13515</v>
      </c>
      <c r="B104" s="10" t="s">
        <v>122</v>
      </c>
      <c r="C104" s="9"/>
      <c r="D104" s="11">
        <f t="shared" si="5"/>
        <v>0</v>
      </c>
      <c r="E104" s="11">
        <v>0</v>
      </c>
      <c r="F104" s="11" t="s">
        <v>19</v>
      </c>
      <c r="G104" s="11">
        <f t="shared" si="6"/>
        <v>0</v>
      </c>
      <c r="H104" s="11">
        <v>0</v>
      </c>
      <c r="I104" s="11" t="s">
        <v>19</v>
      </c>
      <c r="J104" s="11">
        <f t="shared" si="7"/>
        <v>0</v>
      </c>
      <c r="K104" s="11">
        <v>0</v>
      </c>
      <c r="L104" s="11" t="s">
        <v>19</v>
      </c>
    </row>
    <row r="105" spans="1:12" ht="39.950000000000003" hidden="1" customHeight="1" x14ac:dyDescent="0.25">
      <c r="A105" s="9">
        <v>13516</v>
      </c>
      <c r="B105" s="10" t="s">
        <v>123</v>
      </c>
      <c r="C105" s="9"/>
      <c r="D105" s="11">
        <f t="shared" si="5"/>
        <v>0</v>
      </c>
      <c r="E105" s="11">
        <v>0</v>
      </c>
      <c r="F105" s="11" t="s">
        <v>19</v>
      </c>
      <c r="G105" s="11">
        <f t="shared" si="6"/>
        <v>0</v>
      </c>
      <c r="H105" s="11">
        <v>0</v>
      </c>
      <c r="I105" s="11" t="s">
        <v>19</v>
      </c>
      <c r="J105" s="11">
        <f t="shared" si="7"/>
        <v>0</v>
      </c>
      <c r="K105" s="11">
        <v>0</v>
      </c>
      <c r="L105" s="11" t="s">
        <v>19</v>
      </c>
    </row>
    <row r="106" spans="1:12" ht="39.75" hidden="1" customHeight="1" x14ac:dyDescent="0.25">
      <c r="A106" s="9">
        <v>13517</v>
      </c>
      <c r="B106" s="10" t="s">
        <v>124</v>
      </c>
      <c r="C106" s="9"/>
      <c r="D106" s="11">
        <f t="shared" si="5"/>
        <v>0</v>
      </c>
      <c r="E106" s="11">
        <v>0</v>
      </c>
      <c r="F106" s="11" t="s">
        <v>19</v>
      </c>
      <c r="G106" s="11">
        <f t="shared" si="6"/>
        <v>0</v>
      </c>
      <c r="H106" s="11">
        <v>0</v>
      </c>
      <c r="I106" s="11" t="s">
        <v>19</v>
      </c>
      <c r="J106" s="11">
        <f t="shared" si="7"/>
        <v>0</v>
      </c>
      <c r="K106" s="11">
        <v>0</v>
      </c>
      <c r="L106" s="11" t="s">
        <v>19</v>
      </c>
    </row>
    <row r="107" spans="1:12" ht="39.950000000000003" hidden="1" customHeight="1" x14ac:dyDescent="0.25">
      <c r="A107" s="9">
        <v>13518</v>
      </c>
      <c r="B107" s="10" t="s">
        <v>125</v>
      </c>
      <c r="C107" s="9"/>
      <c r="D107" s="11">
        <f t="shared" si="5"/>
        <v>0</v>
      </c>
      <c r="E107" s="11">
        <v>0</v>
      </c>
      <c r="F107" s="11" t="s">
        <v>19</v>
      </c>
      <c r="G107" s="11">
        <f t="shared" si="6"/>
        <v>0</v>
      </c>
      <c r="H107" s="11">
        <v>0</v>
      </c>
      <c r="I107" s="11" t="s">
        <v>19</v>
      </c>
      <c r="J107" s="11">
        <f t="shared" si="7"/>
        <v>0</v>
      </c>
      <c r="K107" s="11">
        <v>0</v>
      </c>
      <c r="L107" s="11" t="s">
        <v>19</v>
      </c>
    </row>
    <row r="108" spans="1:12" ht="39.950000000000003" hidden="1" customHeight="1" x14ac:dyDescent="0.25">
      <c r="A108" s="9">
        <v>13519</v>
      </c>
      <c r="B108" s="10" t="s">
        <v>126</v>
      </c>
      <c r="C108" s="9"/>
      <c r="D108" s="11">
        <f t="shared" si="5"/>
        <v>0</v>
      </c>
      <c r="E108" s="11">
        <v>0</v>
      </c>
      <c r="F108" s="11" t="s">
        <v>19</v>
      </c>
      <c r="G108" s="11">
        <f t="shared" si="6"/>
        <v>0</v>
      </c>
      <c r="H108" s="11">
        <v>0</v>
      </c>
      <c r="I108" s="11" t="s">
        <v>19</v>
      </c>
      <c r="J108" s="11">
        <f t="shared" si="7"/>
        <v>0</v>
      </c>
      <c r="K108" s="11">
        <v>0</v>
      </c>
      <c r="L108" s="11" t="s">
        <v>19</v>
      </c>
    </row>
    <row r="109" spans="1:12" ht="39.950000000000003" hidden="1" customHeight="1" x14ac:dyDescent="0.25">
      <c r="A109" s="9">
        <v>13520</v>
      </c>
      <c r="B109" s="10" t="s">
        <v>127</v>
      </c>
      <c r="C109" s="9"/>
      <c r="D109" s="11">
        <f t="shared" si="5"/>
        <v>0</v>
      </c>
      <c r="E109" s="11">
        <v>0</v>
      </c>
      <c r="F109" s="11" t="s">
        <v>19</v>
      </c>
      <c r="G109" s="11">
        <f t="shared" si="6"/>
        <v>0</v>
      </c>
      <c r="H109" s="11">
        <v>0</v>
      </c>
      <c r="I109" s="11" t="s">
        <v>19</v>
      </c>
      <c r="J109" s="11">
        <f t="shared" si="7"/>
        <v>0</v>
      </c>
      <c r="K109" s="11">
        <v>0</v>
      </c>
      <c r="L109" s="11" t="s">
        <v>19</v>
      </c>
    </row>
    <row r="110" spans="1:12" ht="39.950000000000003" hidden="1" customHeight="1" x14ac:dyDescent="0.25">
      <c r="A110" s="9">
        <v>1352</v>
      </c>
      <c r="B110" s="10" t="s">
        <v>128</v>
      </c>
      <c r="C110" s="9"/>
      <c r="D110" s="11">
        <f t="shared" si="5"/>
        <v>0</v>
      </c>
      <c r="E110" s="11">
        <v>0</v>
      </c>
      <c r="F110" s="11" t="s">
        <v>19</v>
      </c>
      <c r="G110" s="11">
        <f t="shared" si="6"/>
        <v>0</v>
      </c>
      <c r="H110" s="11">
        <v>0</v>
      </c>
      <c r="I110" s="11" t="s">
        <v>19</v>
      </c>
      <c r="J110" s="11">
        <f t="shared" si="7"/>
        <v>0</v>
      </c>
      <c r="K110" s="11">
        <v>0</v>
      </c>
      <c r="L110" s="11" t="s">
        <v>19</v>
      </c>
    </row>
    <row r="111" spans="1:12" ht="39.950000000000003" hidden="1" customHeight="1" x14ac:dyDescent="0.25">
      <c r="A111" s="9">
        <v>1353</v>
      </c>
      <c r="B111" s="10" t="s">
        <v>129</v>
      </c>
      <c r="C111" s="9"/>
      <c r="D111" s="11">
        <f t="shared" si="5"/>
        <v>0</v>
      </c>
      <c r="E111" s="11">
        <v>0</v>
      </c>
      <c r="F111" s="11" t="s">
        <v>19</v>
      </c>
      <c r="G111" s="11">
        <f t="shared" si="6"/>
        <v>0</v>
      </c>
      <c r="H111" s="11">
        <v>0</v>
      </c>
      <c r="I111" s="11" t="s">
        <v>19</v>
      </c>
      <c r="J111" s="11">
        <f t="shared" si="7"/>
        <v>0</v>
      </c>
      <c r="K111" s="11">
        <v>0</v>
      </c>
      <c r="L111" s="11" t="s">
        <v>19</v>
      </c>
    </row>
    <row r="112" spans="1:12" ht="39.75" hidden="1" customHeight="1" x14ac:dyDescent="0.25">
      <c r="A112" s="9">
        <v>1360</v>
      </c>
      <c r="B112" s="10" t="s">
        <v>130</v>
      </c>
      <c r="C112" s="9" t="s">
        <v>131</v>
      </c>
      <c r="D112" s="11">
        <f>SUM(D113,D114)</f>
        <v>0</v>
      </c>
      <c r="E112" s="11">
        <f>SUM(E113,E114)</f>
        <v>0</v>
      </c>
      <c r="F112" s="11" t="s">
        <v>19</v>
      </c>
      <c r="G112" s="11">
        <f>SUM(G113,G114)</f>
        <v>0</v>
      </c>
      <c r="H112" s="11">
        <f>SUM(H113,H114)</f>
        <v>0</v>
      </c>
      <c r="I112" s="11" t="s">
        <v>19</v>
      </c>
      <c r="J112" s="11">
        <f>SUM(J113,J114)</f>
        <v>0</v>
      </c>
      <c r="K112" s="11">
        <f>SUM(K113,K114)</f>
        <v>0</v>
      </c>
      <c r="L112" s="11" t="s">
        <v>19</v>
      </c>
    </row>
    <row r="113" spans="1:12" ht="39.950000000000003" hidden="1" customHeight="1" x14ac:dyDescent="0.25">
      <c r="A113" s="9">
        <v>1361</v>
      </c>
      <c r="B113" s="10" t="s">
        <v>132</v>
      </c>
      <c r="C113" s="9"/>
      <c r="D113" s="11">
        <f>SUM(E113,F113)</f>
        <v>0</v>
      </c>
      <c r="E113" s="11">
        <v>0</v>
      </c>
      <c r="F113" s="11" t="s">
        <v>19</v>
      </c>
      <c r="G113" s="11">
        <f>SUM(H113,I113)</f>
        <v>0</v>
      </c>
      <c r="H113" s="11">
        <v>0</v>
      </c>
      <c r="I113" s="11" t="s">
        <v>19</v>
      </c>
      <c r="J113" s="11">
        <f>SUM(K113,L113)</f>
        <v>0</v>
      </c>
      <c r="K113" s="11">
        <v>0</v>
      </c>
      <c r="L113" s="11" t="s">
        <v>19</v>
      </c>
    </row>
    <row r="114" spans="1:12" ht="39.950000000000003" hidden="1" customHeight="1" x14ac:dyDescent="0.25">
      <c r="A114" s="9">
        <v>1362</v>
      </c>
      <c r="B114" s="10" t="s">
        <v>133</v>
      </c>
      <c r="C114" s="9"/>
      <c r="D114" s="11">
        <f>SUM(E114,F114)</f>
        <v>0</v>
      </c>
      <c r="E114" s="11">
        <v>0</v>
      </c>
      <c r="F114" s="11" t="s">
        <v>19</v>
      </c>
      <c r="G114" s="11">
        <f>SUM(H114,I114)</f>
        <v>0</v>
      </c>
      <c r="H114" s="11">
        <v>0</v>
      </c>
      <c r="I114" s="11" t="s">
        <v>19</v>
      </c>
      <c r="J114" s="11">
        <f>SUM(K114,L114)</f>
        <v>0</v>
      </c>
      <c r="K114" s="11">
        <v>0</v>
      </c>
      <c r="L114" s="11" t="s">
        <v>19</v>
      </c>
    </row>
    <row r="115" spans="1:12" ht="39.75" hidden="1" customHeight="1" x14ac:dyDescent="0.25">
      <c r="A115" s="9">
        <v>1370</v>
      </c>
      <c r="B115" s="10" t="s">
        <v>134</v>
      </c>
      <c r="C115" s="9" t="s">
        <v>135</v>
      </c>
      <c r="D115" s="11">
        <f>SUM(D116,D117)</f>
        <v>0</v>
      </c>
      <c r="E115" s="11">
        <f>SUM(E116,E117)</f>
        <v>0</v>
      </c>
      <c r="F115" s="11" t="s">
        <v>19</v>
      </c>
      <c r="G115" s="11">
        <f>SUM(G116,G117)</f>
        <v>0</v>
      </c>
      <c r="H115" s="11">
        <f>SUM(H116,H117)</f>
        <v>0</v>
      </c>
      <c r="I115" s="11" t="s">
        <v>19</v>
      </c>
      <c r="J115" s="11">
        <f>SUM(J116,J117)</f>
        <v>0</v>
      </c>
      <c r="K115" s="11">
        <f>SUM(K116,K117)</f>
        <v>0</v>
      </c>
      <c r="L115" s="11" t="s">
        <v>19</v>
      </c>
    </row>
    <row r="116" spans="1:12" ht="39.75" hidden="1" customHeight="1" x14ac:dyDescent="0.25">
      <c r="A116" s="9">
        <v>1371</v>
      </c>
      <c r="B116" s="10" t="s">
        <v>136</v>
      </c>
      <c r="C116" s="9"/>
      <c r="D116" s="11">
        <f>SUM(E116,F116)</f>
        <v>0</v>
      </c>
      <c r="E116" s="11">
        <v>0</v>
      </c>
      <c r="F116" s="11" t="s">
        <v>19</v>
      </c>
      <c r="G116" s="11">
        <f>SUM(H116,I116)</f>
        <v>0</v>
      </c>
      <c r="H116" s="11">
        <v>0</v>
      </c>
      <c r="I116" s="11" t="s">
        <v>19</v>
      </c>
      <c r="J116" s="11">
        <f>SUM(K116,L116)</f>
        <v>0</v>
      </c>
      <c r="K116" s="11">
        <v>0</v>
      </c>
      <c r="L116" s="11" t="s">
        <v>19</v>
      </c>
    </row>
    <row r="117" spans="1:12" ht="39.75" hidden="1" customHeight="1" x14ac:dyDescent="0.25">
      <c r="A117" s="9">
        <v>1372</v>
      </c>
      <c r="B117" s="10" t="s">
        <v>137</v>
      </c>
      <c r="C117" s="9"/>
      <c r="D117" s="11">
        <f>SUM(E117,F117)</f>
        <v>0</v>
      </c>
      <c r="E117" s="11">
        <v>0</v>
      </c>
      <c r="F117" s="11" t="s">
        <v>19</v>
      </c>
      <c r="G117" s="11">
        <f>SUM(H117,I117)</f>
        <v>0</v>
      </c>
      <c r="H117" s="11">
        <v>0</v>
      </c>
      <c r="I117" s="11" t="s">
        <v>19</v>
      </c>
      <c r="J117" s="11">
        <f>SUM(K117,L117)</f>
        <v>0</v>
      </c>
      <c r="K117" s="11">
        <v>0</v>
      </c>
      <c r="L117" s="11" t="s">
        <v>19</v>
      </c>
    </row>
    <row r="118" spans="1:12" ht="39.75" hidden="1" customHeight="1" x14ac:dyDescent="0.25">
      <c r="A118" s="9">
        <v>1380</v>
      </c>
      <c r="B118" s="10" t="s">
        <v>138</v>
      </c>
      <c r="C118" s="9" t="s">
        <v>139</v>
      </c>
      <c r="D118" s="11">
        <f>SUM(D119,D120)</f>
        <v>0</v>
      </c>
      <c r="E118" s="11" t="s">
        <v>19</v>
      </c>
      <c r="F118" s="11">
        <f>SUM(F119,F120)</f>
        <v>0</v>
      </c>
      <c r="G118" s="11">
        <f>SUM(G119,G120)</f>
        <v>0</v>
      </c>
      <c r="H118" s="11" t="s">
        <v>19</v>
      </c>
      <c r="I118" s="11">
        <f>SUM(I119,I120)</f>
        <v>0</v>
      </c>
      <c r="J118" s="11">
        <f>SUM(J119,J120)</f>
        <v>0</v>
      </c>
      <c r="K118" s="11" t="s">
        <v>19</v>
      </c>
      <c r="L118" s="11">
        <f>SUM(L119,L120)</f>
        <v>0</v>
      </c>
    </row>
    <row r="119" spans="1:12" ht="39.75" hidden="1" customHeight="1" x14ac:dyDescent="0.25">
      <c r="A119" s="9">
        <v>1381</v>
      </c>
      <c r="B119" s="10" t="s">
        <v>140</v>
      </c>
      <c r="C119" s="9"/>
      <c r="D119" s="11">
        <f>SUM(E119,F119)</f>
        <v>0</v>
      </c>
      <c r="E119" s="11" t="s">
        <v>19</v>
      </c>
      <c r="F119" s="11">
        <v>0</v>
      </c>
      <c r="G119" s="11">
        <f>SUM(H119,I119)</f>
        <v>0</v>
      </c>
      <c r="H119" s="11" t="s">
        <v>19</v>
      </c>
      <c r="I119" s="11">
        <v>0</v>
      </c>
      <c r="J119" s="11">
        <f>SUM(K119,L119)</f>
        <v>0</v>
      </c>
      <c r="K119" s="11" t="s">
        <v>19</v>
      </c>
      <c r="L119" s="11">
        <v>0</v>
      </c>
    </row>
    <row r="120" spans="1:12" ht="39.75" hidden="1" customHeight="1" x14ac:dyDescent="0.25">
      <c r="A120" s="9">
        <v>1382</v>
      </c>
      <c r="B120" s="10" t="s">
        <v>141</v>
      </c>
      <c r="C120" s="9"/>
      <c r="D120" s="11">
        <f>SUM(E120,F120)</f>
        <v>0</v>
      </c>
      <c r="E120" s="11" t="s">
        <v>19</v>
      </c>
      <c r="F120" s="11">
        <v>0</v>
      </c>
      <c r="G120" s="11">
        <f>SUM(H120,I120)</f>
        <v>0</v>
      </c>
      <c r="H120" s="11" t="s">
        <v>19</v>
      </c>
      <c r="I120" s="11">
        <v>0</v>
      </c>
      <c r="J120" s="11">
        <f>SUM(K120,L120)</f>
        <v>0</v>
      </c>
      <c r="K120" s="11" t="s">
        <v>19</v>
      </c>
      <c r="L120" s="11">
        <v>0</v>
      </c>
    </row>
    <row r="121" spans="1:12" ht="37.5" customHeight="1" x14ac:dyDescent="0.25">
      <c r="A121" s="9">
        <v>1390</v>
      </c>
      <c r="B121" s="10" t="s">
        <v>142</v>
      </c>
      <c r="C121" s="9" t="s">
        <v>143</v>
      </c>
      <c r="D121" s="11">
        <f>SUM(D122,D124)</f>
        <v>0</v>
      </c>
      <c r="E121" s="11">
        <f>SUM(E122:E124)</f>
        <v>0</v>
      </c>
      <c r="F121" s="11">
        <f>SUM(F122:F124)</f>
        <v>45000000</v>
      </c>
      <c r="G121" s="11">
        <f>SUM(G122,G124)</f>
        <v>22081834</v>
      </c>
      <c r="H121" s="11">
        <f>SUM(H122:H124)</f>
        <v>22081834</v>
      </c>
      <c r="I121" s="11">
        <f>SUM(I122:I124)</f>
        <v>45000000</v>
      </c>
      <c r="J121" s="11">
        <f>SUM(J122,J124)</f>
        <v>22081834</v>
      </c>
      <c r="K121" s="11">
        <f>SUM(K122:K124)</f>
        <v>22081834</v>
      </c>
      <c r="L121" s="11">
        <f>SUM(L122:L124)</f>
        <v>0</v>
      </c>
    </row>
    <row r="122" spans="1:12" ht="39.75" hidden="1" customHeight="1" x14ac:dyDescent="0.25">
      <c r="A122" s="9">
        <v>1391</v>
      </c>
      <c r="B122" s="10" t="s">
        <v>144</v>
      </c>
      <c r="C122" s="9"/>
      <c r="D122" s="11">
        <f>SUM(E122,F122)</f>
        <v>0</v>
      </c>
      <c r="E122" s="11" t="s">
        <v>19</v>
      </c>
      <c r="F122" s="11">
        <v>0</v>
      </c>
      <c r="G122" s="11">
        <f>SUM(H122,I122)</f>
        <v>0</v>
      </c>
      <c r="H122" s="11" t="s">
        <v>19</v>
      </c>
      <c r="I122" s="11">
        <v>0</v>
      </c>
      <c r="J122" s="11">
        <f>SUM(K122,L122)</f>
        <v>0</v>
      </c>
      <c r="K122" s="11" t="s">
        <v>19</v>
      </c>
      <c r="L122" s="11">
        <v>0</v>
      </c>
    </row>
    <row r="123" spans="1:12" ht="39.950000000000003" customHeight="1" x14ac:dyDescent="0.25">
      <c r="A123" s="9">
        <v>1392</v>
      </c>
      <c r="B123" s="10" t="s">
        <v>145</v>
      </c>
      <c r="C123" s="9"/>
      <c r="D123" s="11">
        <f>SUM(E123,F123)</f>
        <v>45000000</v>
      </c>
      <c r="E123" s="11" t="s">
        <v>19</v>
      </c>
      <c r="F123" s="11">
        <v>45000000</v>
      </c>
      <c r="G123" s="11">
        <f>SUM(H123,I123)</f>
        <v>45000000</v>
      </c>
      <c r="H123" s="11" t="s">
        <v>19</v>
      </c>
      <c r="I123" s="11">
        <v>45000000</v>
      </c>
      <c r="J123" s="11">
        <f>SUM(K123,L123)</f>
        <v>0</v>
      </c>
      <c r="K123" s="11" t="s">
        <v>19</v>
      </c>
      <c r="L123" s="11">
        <v>0</v>
      </c>
    </row>
    <row r="124" spans="1:12" ht="39.950000000000003" customHeight="1" x14ac:dyDescent="0.25">
      <c r="A124" s="9">
        <v>1393</v>
      </c>
      <c r="B124" s="10" t="s">
        <v>146</v>
      </c>
      <c r="C124" s="9"/>
      <c r="D124" s="11">
        <f>SUM(E124,F124)</f>
        <v>0</v>
      </c>
      <c r="E124" s="11">
        <v>0</v>
      </c>
      <c r="F124" s="11">
        <v>0</v>
      </c>
      <c r="G124" s="11">
        <f>SUM(H124,I124)</f>
        <v>22081834</v>
      </c>
      <c r="H124" s="11">
        <v>22081834</v>
      </c>
      <c r="I124" s="11">
        <v>0</v>
      </c>
      <c r="J124" s="11">
        <f>SUM(K124,L124)</f>
        <v>22081834</v>
      </c>
      <c r="K124" s="11">
        <v>22081834</v>
      </c>
      <c r="L124" s="11">
        <v>0</v>
      </c>
    </row>
  </sheetData>
  <mergeCells count="10">
    <mergeCell ref="A9:L9"/>
    <mergeCell ref="A11:L11"/>
    <mergeCell ref="A12:L12"/>
    <mergeCell ref="A13:L13"/>
    <mergeCell ref="A1:L1"/>
    <mergeCell ref="A2:L3"/>
    <mergeCell ref="A4:L4"/>
    <mergeCell ref="A6:L6"/>
    <mergeCell ref="A7:L7"/>
    <mergeCell ref="I8:J8"/>
  </mergeCells>
  <pageMargins left="0.25" right="0.25" top="0.75" bottom="0.75" header="0.3" footer="0.3"/>
  <pageSetup paperSize="9" scale="7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85" zoomScaleNormal="85" zoomScaleSheetLayoutView="100" workbookViewId="0">
      <selection activeCell="G11" sqref="G11"/>
    </sheetView>
  </sheetViews>
  <sheetFormatPr defaultRowHeight="12.75" customHeight="1" x14ac:dyDescent="0.25"/>
  <cols>
    <col min="1" max="1" width="5.85546875" style="1" customWidth="1"/>
    <col min="2" max="2" width="45.140625" style="1" customWidth="1"/>
    <col min="3" max="5" width="5.42578125" style="1" customWidth="1"/>
    <col min="6" max="7" width="14.140625" style="1" customWidth="1"/>
    <col min="8" max="8" width="13.5703125" style="1" customWidth="1"/>
    <col min="9" max="10" width="14.140625" style="1" customWidth="1"/>
    <col min="11" max="11" width="13.42578125" style="1" customWidth="1"/>
    <col min="12" max="12" width="14.140625" style="1" customWidth="1"/>
    <col min="13" max="13" width="13.5703125" style="1" customWidth="1"/>
    <col min="14" max="14" width="16.28515625" style="1" customWidth="1"/>
    <col min="15" max="15" width="1.85546875" style="1" customWidth="1"/>
    <col min="16" max="16384" width="9.140625" style="1"/>
  </cols>
  <sheetData>
    <row r="1" spans="1:15" s="25" customFormat="1" ht="17.25" customHeight="1" x14ac:dyDescent="0.3">
      <c r="A1" s="31" t="s">
        <v>391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5" s="25" customFormat="1" ht="15" customHeight="1" x14ac:dyDescent="0.3">
      <c r="A2" s="33" t="s">
        <v>383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5" s="25" customFormat="1" ht="12" customHeight="1" x14ac:dyDescent="0.3">
      <c r="A3" s="35" t="s">
        <v>392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5" s="25" customFormat="1" ht="17.25" customHeight="1" x14ac:dyDescent="0.3">
      <c r="A4" s="33" t="s">
        <v>395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4"/>
    </row>
    <row r="5" spans="1:15" ht="15" customHeight="1" x14ac:dyDescent="0.25">
      <c r="A5" s="5"/>
      <c r="B5" s="5"/>
      <c r="C5" s="5"/>
      <c r="D5" s="5"/>
      <c r="E5" s="5"/>
      <c r="F5" s="5" t="s">
        <v>0</v>
      </c>
      <c r="G5" s="5"/>
      <c r="H5" s="5"/>
      <c r="I5" s="5" t="s">
        <v>1</v>
      </c>
      <c r="J5" s="5"/>
      <c r="K5" s="5"/>
      <c r="L5" s="5" t="s">
        <v>2</v>
      </c>
      <c r="M5" s="5"/>
      <c r="N5" s="5"/>
    </row>
    <row r="6" spans="1:15" ht="39.950000000000003" customHeight="1" x14ac:dyDescent="0.25">
      <c r="A6" s="6" t="s">
        <v>3</v>
      </c>
      <c r="B6" s="7" t="s">
        <v>147</v>
      </c>
      <c r="C6" s="6" t="s">
        <v>148</v>
      </c>
      <c r="D6" s="6" t="s">
        <v>149</v>
      </c>
      <c r="E6" s="6" t="s">
        <v>150</v>
      </c>
      <c r="F6" s="6" t="s">
        <v>5</v>
      </c>
      <c r="G6" s="6" t="s">
        <v>151</v>
      </c>
      <c r="H6" s="6"/>
      <c r="I6" s="6" t="s">
        <v>5</v>
      </c>
      <c r="J6" s="6" t="s">
        <v>6</v>
      </c>
      <c r="K6" s="5"/>
      <c r="L6" s="5" t="s">
        <v>5</v>
      </c>
      <c r="M6" s="5" t="s">
        <v>6</v>
      </c>
      <c r="N6" s="5"/>
    </row>
    <row r="7" spans="1:15" ht="20.100000000000001" customHeight="1" x14ac:dyDescent="0.25">
      <c r="A7" s="6" t="s">
        <v>7</v>
      </c>
      <c r="B7" s="6"/>
      <c r="C7" s="6"/>
      <c r="D7" s="6"/>
      <c r="E7" s="6"/>
      <c r="F7" s="6" t="s">
        <v>152</v>
      </c>
      <c r="G7" s="6" t="s">
        <v>13</v>
      </c>
      <c r="H7" s="6" t="s">
        <v>153</v>
      </c>
      <c r="I7" s="6" t="s">
        <v>154</v>
      </c>
      <c r="J7" s="6" t="s">
        <v>13</v>
      </c>
      <c r="K7" s="5" t="s">
        <v>153</v>
      </c>
      <c r="L7" s="5" t="s">
        <v>155</v>
      </c>
      <c r="M7" s="5" t="s">
        <v>13</v>
      </c>
      <c r="N7" s="5" t="s">
        <v>153</v>
      </c>
    </row>
    <row r="8" spans="1:15" ht="15" customHeight="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46">
        <v>6</v>
      </c>
      <c r="G8" s="46">
        <v>7</v>
      </c>
      <c r="H8" s="46">
        <v>8</v>
      </c>
      <c r="I8" s="46">
        <v>9</v>
      </c>
      <c r="J8" s="46">
        <v>10</v>
      </c>
      <c r="K8" s="46">
        <v>11</v>
      </c>
      <c r="L8" s="46">
        <v>12</v>
      </c>
      <c r="M8" s="46">
        <v>13</v>
      </c>
      <c r="N8" s="46">
        <v>14</v>
      </c>
    </row>
    <row r="9" spans="1:15" ht="50.25" customHeight="1" x14ac:dyDescent="0.25">
      <c r="A9" s="9">
        <v>2000</v>
      </c>
      <c r="B9" s="10" t="s">
        <v>156</v>
      </c>
      <c r="C9" s="9" t="s">
        <v>19</v>
      </c>
      <c r="D9" s="9" t="s">
        <v>19</v>
      </c>
      <c r="E9" s="44" t="s">
        <v>19</v>
      </c>
      <c r="F9" s="48">
        <v>326767400</v>
      </c>
      <c r="G9" s="48">
        <v>243446400</v>
      </c>
      <c r="H9" s="48">
        <v>128321000</v>
      </c>
      <c r="I9" s="48">
        <v>431651737</v>
      </c>
      <c r="J9" s="48">
        <v>265528234</v>
      </c>
      <c r="K9" s="48">
        <v>211123503</v>
      </c>
      <c r="L9" s="48">
        <v>210180210.09999999</v>
      </c>
      <c r="M9" s="48">
        <v>107384162.09999999</v>
      </c>
      <c r="N9" s="48">
        <v>102796048</v>
      </c>
      <c r="O9" s="45"/>
    </row>
    <row r="10" spans="1:15" ht="68.25" customHeight="1" x14ac:dyDescent="0.25">
      <c r="A10" s="9">
        <v>2100</v>
      </c>
      <c r="B10" s="10" t="s">
        <v>157</v>
      </c>
      <c r="C10" s="9" t="s">
        <v>158</v>
      </c>
      <c r="D10" s="9" t="s">
        <v>159</v>
      </c>
      <c r="E10" s="44" t="s">
        <v>159</v>
      </c>
      <c r="F10" s="48">
        <v>219826400</v>
      </c>
      <c r="G10" s="48">
        <v>154826400</v>
      </c>
      <c r="H10" s="48">
        <v>65000000</v>
      </c>
      <c r="I10" s="48">
        <v>224174780</v>
      </c>
      <c r="J10" s="48">
        <v>154826400</v>
      </c>
      <c r="K10" s="48">
        <v>69348380</v>
      </c>
      <c r="L10" s="48">
        <v>90437649.400000006</v>
      </c>
      <c r="M10" s="48">
        <v>81100089.400000006</v>
      </c>
      <c r="N10" s="48">
        <v>9337560</v>
      </c>
      <c r="O10" s="45"/>
    </row>
    <row r="11" spans="1:15" ht="48" customHeight="1" x14ac:dyDescent="0.25">
      <c r="A11" s="9">
        <v>2110</v>
      </c>
      <c r="B11" s="10" t="s">
        <v>161</v>
      </c>
      <c r="C11" s="9" t="s">
        <v>158</v>
      </c>
      <c r="D11" s="9" t="s">
        <v>158</v>
      </c>
      <c r="E11" s="44" t="s">
        <v>159</v>
      </c>
      <c r="F11" s="48">
        <v>141826400</v>
      </c>
      <c r="G11" s="48">
        <v>141826400</v>
      </c>
      <c r="H11" s="49">
        <v>0</v>
      </c>
      <c r="I11" s="48">
        <v>141826400</v>
      </c>
      <c r="J11" s="48">
        <v>141826400</v>
      </c>
      <c r="K11" s="49">
        <v>0</v>
      </c>
      <c r="L11" s="48">
        <v>80920089.400000006</v>
      </c>
      <c r="M11" s="48">
        <v>80920089.400000006</v>
      </c>
      <c r="N11" s="49">
        <v>0</v>
      </c>
      <c r="O11" s="45"/>
    </row>
    <row r="12" spans="1:15" ht="29.25" customHeight="1" x14ac:dyDescent="0.25">
      <c r="A12" s="9">
        <v>2111</v>
      </c>
      <c r="B12" s="10" t="s">
        <v>163</v>
      </c>
      <c r="C12" s="9" t="s">
        <v>158</v>
      </c>
      <c r="D12" s="9" t="s">
        <v>158</v>
      </c>
      <c r="E12" s="44" t="s">
        <v>158</v>
      </c>
      <c r="F12" s="48">
        <v>141826400</v>
      </c>
      <c r="G12" s="48">
        <v>141826400</v>
      </c>
      <c r="H12" s="49">
        <v>0</v>
      </c>
      <c r="I12" s="48">
        <v>141826400</v>
      </c>
      <c r="J12" s="48">
        <v>141826400</v>
      </c>
      <c r="K12" s="49">
        <v>0</v>
      </c>
      <c r="L12" s="48">
        <v>80920089.400000006</v>
      </c>
      <c r="M12" s="48">
        <v>80920089.400000006</v>
      </c>
      <c r="N12" s="49">
        <v>0</v>
      </c>
      <c r="O12" s="45"/>
    </row>
    <row r="13" spans="1:15" ht="21.75" customHeight="1" x14ac:dyDescent="0.25">
      <c r="A13" s="9">
        <v>2130</v>
      </c>
      <c r="B13" s="10" t="s">
        <v>166</v>
      </c>
      <c r="C13" s="9" t="s">
        <v>158</v>
      </c>
      <c r="D13" s="9" t="s">
        <v>165</v>
      </c>
      <c r="E13" s="44" t="s">
        <v>159</v>
      </c>
      <c r="F13" s="48">
        <v>78000000</v>
      </c>
      <c r="G13" s="48">
        <v>13000000</v>
      </c>
      <c r="H13" s="48">
        <v>65000000</v>
      </c>
      <c r="I13" s="48">
        <v>82348380</v>
      </c>
      <c r="J13" s="48">
        <v>13000000</v>
      </c>
      <c r="K13" s="48">
        <v>69348380</v>
      </c>
      <c r="L13" s="48">
        <v>9517560</v>
      </c>
      <c r="M13" s="48">
        <v>180000</v>
      </c>
      <c r="N13" s="48">
        <v>9337560</v>
      </c>
      <c r="O13" s="45"/>
    </row>
    <row r="14" spans="1:15" ht="21.75" customHeight="1" x14ac:dyDescent="0.25">
      <c r="A14" s="9">
        <v>2133</v>
      </c>
      <c r="B14" s="10" t="s">
        <v>167</v>
      </c>
      <c r="C14" s="9" t="s">
        <v>158</v>
      </c>
      <c r="D14" s="9" t="s">
        <v>165</v>
      </c>
      <c r="E14" s="44" t="s">
        <v>165</v>
      </c>
      <c r="F14" s="48">
        <v>78000000</v>
      </c>
      <c r="G14" s="48">
        <v>13000000</v>
      </c>
      <c r="H14" s="48">
        <v>65000000</v>
      </c>
      <c r="I14" s="48">
        <v>82348380</v>
      </c>
      <c r="J14" s="48">
        <v>13000000</v>
      </c>
      <c r="K14" s="48">
        <v>69348380</v>
      </c>
      <c r="L14" s="48">
        <v>9517560</v>
      </c>
      <c r="M14" s="48">
        <v>180000</v>
      </c>
      <c r="N14" s="48">
        <v>9337560</v>
      </c>
      <c r="O14" s="45"/>
    </row>
    <row r="15" spans="1:15" ht="39.950000000000003" customHeight="1" x14ac:dyDescent="0.25">
      <c r="A15" s="9">
        <v>2400</v>
      </c>
      <c r="B15" s="10" t="s">
        <v>172</v>
      </c>
      <c r="C15" s="9" t="s">
        <v>168</v>
      </c>
      <c r="D15" s="9" t="s">
        <v>159</v>
      </c>
      <c r="E15" s="44" t="s">
        <v>159</v>
      </c>
      <c r="F15" s="48">
        <v>30000000</v>
      </c>
      <c r="G15" s="48">
        <v>9000000</v>
      </c>
      <c r="H15" s="48">
        <v>21000000</v>
      </c>
      <c r="I15" s="48">
        <v>108454123</v>
      </c>
      <c r="J15" s="48">
        <v>9000000</v>
      </c>
      <c r="K15" s="48">
        <v>99454123</v>
      </c>
      <c r="L15" s="48">
        <v>77296150</v>
      </c>
      <c r="M15" s="49">
        <v>0</v>
      </c>
      <c r="N15" s="48">
        <v>77296150</v>
      </c>
      <c r="O15" s="45"/>
    </row>
    <row r="16" spans="1:15" ht="21.75" customHeight="1" x14ac:dyDescent="0.25">
      <c r="A16" s="9">
        <v>2430</v>
      </c>
      <c r="B16" s="10" t="s">
        <v>173</v>
      </c>
      <c r="C16" s="9" t="s">
        <v>168</v>
      </c>
      <c r="D16" s="9" t="s">
        <v>165</v>
      </c>
      <c r="E16" s="44" t="s">
        <v>159</v>
      </c>
      <c r="F16" s="49">
        <v>0</v>
      </c>
      <c r="G16" s="49">
        <v>0</v>
      </c>
      <c r="H16" s="49">
        <v>0</v>
      </c>
      <c r="I16" s="48">
        <v>82802503</v>
      </c>
      <c r="J16" s="49">
        <v>0</v>
      </c>
      <c r="K16" s="48">
        <v>82802503</v>
      </c>
      <c r="L16" s="48">
        <v>82802503</v>
      </c>
      <c r="M16" s="49">
        <v>0</v>
      </c>
      <c r="N16" s="48">
        <v>82802503</v>
      </c>
      <c r="O16" s="45"/>
    </row>
    <row r="17" spans="1:15" ht="21.75" customHeight="1" x14ac:dyDescent="0.25">
      <c r="A17" s="9">
        <v>2432</v>
      </c>
      <c r="B17" s="10" t="s">
        <v>174</v>
      </c>
      <c r="C17" s="9" t="s">
        <v>168</v>
      </c>
      <c r="D17" s="9" t="s">
        <v>165</v>
      </c>
      <c r="E17" s="44" t="s">
        <v>164</v>
      </c>
      <c r="F17" s="49">
        <v>0</v>
      </c>
      <c r="G17" s="49">
        <v>0</v>
      </c>
      <c r="H17" s="49">
        <v>0</v>
      </c>
      <c r="I17" s="48">
        <v>82802503</v>
      </c>
      <c r="J17" s="49">
        <v>0</v>
      </c>
      <c r="K17" s="48">
        <v>82802503</v>
      </c>
      <c r="L17" s="48">
        <v>82802503</v>
      </c>
      <c r="M17" s="49">
        <v>0</v>
      </c>
      <c r="N17" s="48">
        <v>82802503</v>
      </c>
      <c r="O17" s="45"/>
    </row>
    <row r="18" spans="1:15" ht="21.75" customHeight="1" x14ac:dyDescent="0.25">
      <c r="A18" s="9">
        <v>2450</v>
      </c>
      <c r="B18" s="10" t="s">
        <v>175</v>
      </c>
      <c r="C18" s="9" t="s">
        <v>168</v>
      </c>
      <c r="D18" s="9" t="s">
        <v>169</v>
      </c>
      <c r="E18" s="44" t="s">
        <v>159</v>
      </c>
      <c r="F18" s="48">
        <v>30000000</v>
      </c>
      <c r="G18" s="48">
        <v>9000000</v>
      </c>
      <c r="H18" s="48">
        <v>21000000</v>
      </c>
      <c r="I18" s="48">
        <v>30000000</v>
      </c>
      <c r="J18" s="48">
        <v>9000000</v>
      </c>
      <c r="K18" s="48">
        <v>21000000</v>
      </c>
      <c r="L18" s="49">
        <v>0</v>
      </c>
      <c r="M18" s="49">
        <v>0</v>
      </c>
      <c r="N18" s="49">
        <v>0</v>
      </c>
      <c r="O18" s="45"/>
    </row>
    <row r="19" spans="1:15" ht="21.75" customHeight="1" x14ac:dyDescent="0.25">
      <c r="A19" s="9">
        <v>2451</v>
      </c>
      <c r="B19" s="10" t="s">
        <v>176</v>
      </c>
      <c r="C19" s="9" t="s">
        <v>168</v>
      </c>
      <c r="D19" s="9" t="s">
        <v>169</v>
      </c>
      <c r="E19" s="44" t="s">
        <v>158</v>
      </c>
      <c r="F19" s="48">
        <v>30000000</v>
      </c>
      <c r="G19" s="48">
        <v>9000000</v>
      </c>
      <c r="H19" s="48">
        <v>21000000</v>
      </c>
      <c r="I19" s="48">
        <v>30000000</v>
      </c>
      <c r="J19" s="48">
        <v>9000000</v>
      </c>
      <c r="K19" s="48">
        <v>21000000</v>
      </c>
      <c r="L19" s="49">
        <v>0</v>
      </c>
      <c r="M19" s="49">
        <v>0</v>
      </c>
      <c r="N19" s="49">
        <v>0</v>
      </c>
      <c r="O19" s="45"/>
    </row>
    <row r="20" spans="1:15" ht="30.75" customHeight="1" x14ac:dyDescent="0.25">
      <c r="A20" s="9">
        <v>2490</v>
      </c>
      <c r="B20" s="10" t="s">
        <v>177</v>
      </c>
      <c r="C20" s="9" t="s">
        <v>168</v>
      </c>
      <c r="D20" s="9" t="s">
        <v>178</v>
      </c>
      <c r="E20" s="44" t="s">
        <v>159</v>
      </c>
      <c r="F20" s="49">
        <v>0</v>
      </c>
      <c r="G20" s="49">
        <v>0</v>
      </c>
      <c r="H20" s="49">
        <v>0</v>
      </c>
      <c r="I20" s="48">
        <v>-4348380</v>
      </c>
      <c r="J20" s="49">
        <v>0</v>
      </c>
      <c r="K20" s="48">
        <v>-4348380</v>
      </c>
      <c r="L20" s="48">
        <v>-5506353</v>
      </c>
      <c r="M20" s="49">
        <v>0</v>
      </c>
      <c r="N20" s="48">
        <v>-5506353</v>
      </c>
      <c r="O20" s="45"/>
    </row>
    <row r="21" spans="1:15" ht="30.75" customHeight="1" x14ac:dyDescent="0.25">
      <c r="A21" s="9">
        <v>2491</v>
      </c>
      <c r="B21" s="10" t="s">
        <v>177</v>
      </c>
      <c r="C21" s="9" t="s">
        <v>168</v>
      </c>
      <c r="D21" s="9" t="s">
        <v>178</v>
      </c>
      <c r="E21" s="44" t="s">
        <v>158</v>
      </c>
      <c r="F21" s="49">
        <v>0</v>
      </c>
      <c r="G21" s="49">
        <v>0</v>
      </c>
      <c r="H21" s="49">
        <v>0</v>
      </c>
      <c r="I21" s="48">
        <v>-4348380</v>
      </c>
      <c r="J21" s="49">
        <v>0</v>
      </c>
      <c r="K21" s="48">
        <v>-4348380</v>
      </c>
      <c r="L21" s="48">
        <v>-5506353</v>
      </c>
      <c r="M21" s="49">
        <v>0</v>
      </c>
      <c r="N21" s="48">
        <v>-5506353</v>
      </c>
      <c r="O21" s="45"/>
    </row>
    <row r="22" spans="1:15" ht="39.950000000000003" customHeight="1" x14ac:dyDescent="0.25">
      <c r="A22" s="9">
        <v>2500</v>
      </c>
      <c r="B22" s="10" t="s">
        <v>179</v>
      </c>
      <c r="C22" s="9" t="s">
        <v>169</v>
      </c>
      <c r="D22" s="9" t="s">
        <v>159</v>
      </c>
      <c r="E22" s="44" t="s">
        <v>159</v>
      </c>
      <c r="F22" s="48">
        <v>1620000</v>
      </c>
      <c r="G22" s="48">
        <v>1620000</v>
      </c>
      <c r="H22" s="49">
        <v>0</v>
      </c>
      <c r="I22" s="48">
        <v>1620000</v>
      </c>
      <c r="J22" s="48">
        <v>1620000</v>
      </c>
      <c r="K22" s="49">
        <v>0</v>
      </c>
      <c r="L22" s="48">
        <v>295000</v>
      </c>
      <c r="M22" s="48">
        <v>295000</v>
      </c>
      <c r="N22" s="49">
        <v>0</v>
      </c>
      <c r="O22" s="45"/>
    </row>
    <row r="23" spans="1:15" ht="21.75" customHeight="1" x14ac:dyDescent="0.25">
      <c r="A23" s="9">
        <v>2510</v>
      </c>
      <c r="B23" s="10" t="s">
        <v>180</v>
      </c>
      <c r="C23" s="9" t="s">
        <v>169</v>
      </c>
      <c r="D23" s="9" t="s">
        <v>158</v>
      </c>
      <c r="E23" s="44" t="s">
        <v>159</v>
      </c>
      <c r="F23" s="48">
        <v>1620000</v>
      </c>
      <c r="G23" s="48">
        <v>1620000</v>
      </c>
      <c r="H23" s="49">
        <v>0</v>
      </c>
      <c r="I23" s="48">
        <v>1620000</v>
      </c>
      <c r="J23" s="48">
        <v>1620000</v>
      </c>
      <c r="K23" s="49">
        <v>0</v>
      </c>
      <c r="L23" s="48">
        <v>295000</v>
      </c>
      <c r="M23" s="48">
        <v>295000</v>
      </c>
      <c r="N23" s="49">
        <v>0</v>
      </c>
      <c r="O23" s="45"/>
    </row>
    <row r="24" spans="1:15" ht="21.75" customHeight="1" x14ac:dyDescent="0.25">
      <c r="A24" s="9">
        <v>2511</v>
      </c>
      <c r="B24" s="10" t="s">
        <v>180</v>
      </c>
      <c r="C24" s="9" t="s">
        <v>169</v>
      </c>
      <c r="D24" s="9" t="s">
        <v>158</v>
      </c>
      <c r="E24" s="44" t="s">
        <v>158</v>
      </c>
      <c r="F24" s="48">
        <v>1620000</v>
      </c>
      <c r="G24" s="48">
        <v>1620000</v>
      </c>
      <c r="H24" s="49">
        <v>0</v>
      </c>
      <c r="I24" s="48">
        <v>1620000</v>
      </c>
      <c r="J24" s="48">
        <v>1620000</v>
      </c>
      <c r="K24" s="49">
        <v>0</v>
      </c>
      <c r="L24" s="48">
        <v>295000</v>
      </c>
      <c r="M24" s="48">
        <v>295000</v>
      </c>
      <c r="N24" s="49">
        <v>0</v>
      </c>
      <c r="O24" s="45"/>
    </row>
    <row r="25" spans="1:15" ht="57" customHeight="1" x14ac:dyDescent="0.25">
      <c r="A25" s="9">
        <v>2600</v>
      </c>
      <c r="B25" s="10" t="s">
        <v>181</v>
      </c>
      <c r="C25" s="9" t="s">
        <v>170</v>
      </c>
      <c r="D25" s="9" t="s">
        <v>159</v>
      </c>
      <c r="E25" s="44" t="s">
        <v>159</v>
      </c>
      <c r="F25" s="48">
        <v>63321000</v>
      </c>
      <c r="G25" s="48">
        <v>21000000</v>
      </c>
      <c r="H25" s="48">
        <v>42321000</v>
      </c>
      <c r="I25" s="48">
        <v>63321000</v>
      </c>
      <c r="J25" s="48">
        <v>21000000</v>
      </c>
      <c r="K25" s="48">
        <v>42321000</v>
      </c>
      <c r="L25" s="48">
        <v>18309578</v>
      </c>
      <c r="M25" s="48">
        <v>2147240</v>
      </c>
      <c r="N25" s="48">
        <v>16162338</v>
      </c>
      <c r="O25" s="45"/>
    </row>
    <row r="26" spans="1:15" ht="21.75" customHeight="1" x14ac:dyDescent="0.25">
      <c r="A26" s="9">
        <v>2630</v>
      </c>
      <c r="B26" s="10" t="s">
        <v>182</v>
      </c>
      <c r="C26" s="9" t="s">
        <v>170</v>
      </c>
      <c r="D26" s="9" t="s">
        <v>165</v>
      </c>
      <c r="E26" s="44" t="s">
        <v>159</v>
      </c>
      <c r="F26" s="48">
        <v>46321000</v>
      </c>
      <c r="G26" s="48">
        <v>14000000</v>
      </c>
      <c r="H26" s="48">
        <v>32321000</v>
      </c>
      <c r="I26" s="48">
        <v>46321000</v>
      </c>
      <c r="J26" s="48">
        <v>14000000</v>
      </c>
      <c r="K26" s="48">
        <v>32321000</v>
      </c>
      <c r="L26" s="48">
        <v>11230135</v>
      </c>
      <c r="M26" s="48">
        <v>192000</v>
      </c>
      <c r="N26" s="48">
        <v>11038135</v>
      </c>
      <c r="O26" s="45"/>
    </row>
    <row r="27" spans="1:15" ht="21.75" customHeight="1" x14ac:dyDescent="0.25">
      <c r="A27" s="9">
        <v>2631</v>
      </c>
      <c r="B27" s="10" t="s">
        <v>182</v>
      </c>
      <c r="C27" s="9" t="s">
        <v>170</v>
      </c>
      <c r="D27" s="9" t="s">
        <v>165</v>
      </c>
      <c r="E27" s="44" t="s">
        <v>158</v>
      </c>
      <c r="F27" s="48">
        <v>46321000</v>
      </c>
      <c r="G27" s="48">
        <v>14000000</v>
      </c>
      <c r="H27" s="48">
        <v>32321000</v>
      </c>
      <c r="I27" s="48">
        <v>46321000</v>
      </c>
      <c r="J27" s="48">
        <v>14000000</v>
      </c>
      <c r="K27" s="48">
        <v>32321000</v>
      </c>
      <c r="L27" s="48">
        <v>11230135</v>
      </c>
      <c r="M27" s="48">
        <v>192000</v>
      </c>
      <c r="N27" s="48">
        <v>11038135</v>
      </c>
      <c r="O27" s="45"/>
    </row>
    <row r="28" spans="1:15" ht="21.75" customHeight="1" x14ac:dyDescent="0.25">
      <c r="A28" s="9">
        <v>2640</v>
      </c>
      <c r="B28" s="10" t="s">
        <v>183</v>
      </c>
      <c r="C28" s="9" t="s">
        <v>170</v>
      </c>
      <c r="D28" s="9" t="s">
        <v>168</v>
      </c>
      <c r="E28" s="44" t="s">
        <v>159</v>
      </c>
      <c r="F28" s="48">
        <v>17000000</v>
      </c>
      <c r="G28" s="48">
        <v>7000000</v>
      </c>
      <c r="H28" s="48">
        <v>10000000</v>
      </c>
      <c r="I28" s="48">
        <v>17000000</v>
      </c>
      <c r="J28" s="48">
        <v>7000000</v>
      </c>
      <c r="K28" s="48">
        <v>10000000</v>
      </c>
      <c r="L28" s="48">
        <v>7079443</v>
      </c>
      <c r="M28" s="48">
        <v>1955240</v>
      </c>
      <c r="N28" s="48">
        <v>5124203</v>
      </c>
      <c r="O28" s="45"/>
    </row>
    <row r="29" spans="1:15" ht="21.75" customHeight="1" x14ac:dyDescent="0.25">
      <c r="A29" s="9">
        <v>2641</v>
      </c>
      <c r="B29" s="10" t="s">
        <v>183</v>
      </c>
      <c r="C29" s="9" t="s">
        <v>170</v>
      </c>
      <c r="D29" s="9" t="s">
        <v>168</v>
      </c>
      <c r="E29" s="44" t="s">
        <v>158</v>
      </c>
      <c r="F29" s="48">
        <v>17000000</v>
      </c>
      <c r="G29" s="48">
        <v>7000000</v>
      </c>
      <c r="H29" s="48">
        <v>10000000</v>
      </c>
      <c r="I29" s="48">
        <v>17000000</v>
      </c>
      <c r="J29" s="48">
        <v>7000000</v>
      </c>
      <c r="K29" s="48">
        <v>10000000</v>
      </c>
      <c r="L29" s="48">
        <v>7079443</v>
      </c>
      <c r="M29" s="48">
        <v>1955240</v>
      </c>
      <c r="N29" s="48">
        <v>5124203</v>
      </c>
      <c r="O29" s="45"/>
    </row>
    <row r="30" spans="1:15" ht="39.950000000000003" customHeight="1" x14ac:dyDescent="0.25">
      <c r="A30" s="9">
        <v>2900</v>
      </c>
      <c r="B30" s="10" t="s">
        <v>184</v>
      </c>
      <c r="C30" s="9" t="s">
        <v>178</v>
      </c>
      <c r="D30" s="9" t="s">
        <v>159</v>
      </c>
      <c r="E30" s="44" t="s">
        <v>159</v>
      </c>
      <c r="F30" s="48">
        <v>4000000</v>
      </c>
      <c r="G30" s="48">
        <v>4000000</v>
      </c>
      <c r="H30" s="49">
        <v>0</v>
      </c>
      <c r="I30" s="48">
        <v>4000000</v>
      </c>
      <c r="J30" s="48">
        <v>4000000</v>
      </c>
      <c r="K30" s="49">
        <v>0</v>
      </c>
      <c r="L30" s="49">
        <v>0</v>
      </c>
      <c r="M30" s="49">
        <v>0</v>
      </c>
      <c r="N30" s="49">
        <v>0</v>
      </c>
      <c r="O30" s="45"/>
    </row>
    <row r="31" spans="1:15" ht="21.75" customHeight="1" x14ac:dyDescent="0.25">
      <c r="A31" s="9">
        <v>2920</v>
      </c>
      <c r="B31" s="10" t="s">
        <v>185</v>
      </c>
      <c r="C31" s="9" t="s">
        <v>178</v>
      </c>
      <c r="D31" s="9" t="s">
        <v>164</v>
      </c>
      <c r="E31" s="44" t="s">
        <v>159</v>
      </c>
      <c r="F31" s="48">
        <v>4000000</v>
      </c>
      <c r="G31" s="48">
        <v>4000000</v>
      </c>
      <c r="H31" s="49">
        <v>0</v>
      </c>
      <c r="I31" s="48">
        <v>4000000</v>
      </c>
      <c r="J31" s="48">
        <v>4000000</v>
      </c>
      <c r="K31" s="49">
        <v>0</v>
      </c>
      <c r="L31" s="49">
        <v>0</v>
      </c>
      <c r="M31" s="49">
        <v>0</v>
      </c>
      <c r="N31" s="49">
        <v>0</v>
      </c>
      <c r="O31" s="45"/>
    </row>
    <row r="32" spans="1:15" ht="21.75" customHeight="1" x14ac:dyDescent="0.25">
      <c r="A32" s="9">
        <v>2922</v>
      </c>
      <c r="B32" s="10" t="s">
        <v>186</v>
      </c>
      <c r="C32" s="9" t="s">
        <v>178</v>
      </c>
      <c r="D32" s="9" t="s">
        <v>164</v>
      </c>
      <c r="E32" s="44" t="s">
        <v>164</v>
      </c>
      <c r="F32" s="48">
        <v>4000000</v>
      </c>
      <c r="G32" s="48">
        <v>4000000</v>
      </c>
      <c r="H32" s="49">
        <v>0</v>
      </c>
      <c r="I32" s="48">
        <v>4000000</v>
      </c>
      <c r="J32" s="48">
        <v>4000000</v>
      </c>
      <c r="K32" s="49">
        <v>0</v>
      </c>
      <c r="L32" s="49">
        <v>0</v>
      </c>
      <c r="M32" s="49">
        <v>0</v>
      </c>
      <c r="N32" s="49">
        <v>0</v>
      </c>
      <c r="O32" s="45"/>
    </row>
    <row r="33" spans="1:15" ht="39.950000000000003" customHeight="1" x14ac:dyDescent="0.25">
      <c r="A33" s="9">
        <v>3000</v>
      </c>
      <c r="B33" s="10" t="s">
        <v>187</v>
      </c>
      <c r="C33" s="9" t="s">
        <v>188</v>
      </c>
      <c r="D33" s="9" t="s">
        <v>159</v>
      </c>
      <c r="E33" s="44" t="s">
        <v>159</v>
      </c>
      <c r="F33" s="48">
        <v>8000000</v>
      </c>
      <c r="G33" s="48">
        <v>8000000</v>
      </c>
      <c r="H33" s="49">
        <v>0</v>
      </c>
      <c r="I33" s="48">
        <v>30081834</v>
      </c>
      <c r="J33" s="48">
        <v>30081834</v>
      </c>
      <c r="K33" s="49">
        <v>0</v>
      </c>
      <c r="L33" s="48">
        <v>23841832.699999999</v>
      </c>
      <c r="M33" s="48">
        <v>23841832.699999999</v>
      </c>
      <c r="N33" s="49">
        <v>0</v>
      </c>
      <c r="O33" s="45"/>
    </row>
    <row r="34" spans="1:15" ht="27.75" customHeight="1" x14ac:dyDescent="0.25">
      <c r="A34" s="9">
        <v>3070</v>
      </c>
      <c r="B34" s="10" t="s">
        <v>189</v>
      </c>
      <c r="C34" s="9" t="s">
        <v>188</v>
      </c>
      <c r="D34" s="9" t="s">
        <v>171</v>
      </c>
      <c r="E34" s="44" t="s">
        <v>159</v>
      </c>
      <c r="F34" s="48">
        <v>8000000</v>
      </c>
      <c r="G34" s="48">
        <v>8000000</v>
      </c>
      <c r="H34" s="49">
        <v>0</v>
      </c>
      <c r="I34" s="48">
        <v>30081834</v>
      </c>
      <c r="J34" s="48">
        <v>30081834</v>
      </c>
      <c r="K34" s="49">
        <v>0</v>
      </c>
      <c r="L34" s="48">
        <v>23841832.699999999</v>
      </c>
      <c r="M34" s="48">
        <v>23841832.699999999</v>
      </c>
      <c r="N34" s="49">
        <v>0</v>
      </c>
      <c r="O34" s="45"/>
    </row>
    <row r="35" spans="1:15" ht="30.75" customHeight="1" x14ac:dyDescent="0.25">
      <c r="A35" s="9">
        <v>3071</v>
      </c>
      <c r="B35" s="10" t="s">
        <v>189</v>
      </c>
      <c r="C35" s="9" t="s">
        <v>188</v>
      </c>
      <c r="D35" s="9" t="s">
        <v>171</v>
      </c>
      <c r="E35" s="44" t="s">
        <v>158</v>
      </c>
      <c r="F35" s="48">
        <v>8000000</v>
      </c>
      <c r="G35" s="48">
        <v>8000000</v>
      </c>
      <c r="H35" s="49">
        <v>0</v>
      </c>
      <c r="I35" s="48">
        <v>30081834</v>
      </c>
      <c r="J35" s="48">
        <v>30081834</v>
      </c>
      <c r="K35" s="49">
        <v>0</v>
      </c>
      <c r="L35" s="48">
        <v>23841832.699999999</v>
      </c>
      <c r="M35" s="48">
        <v>23841832.699999999</v>
      </c>
      <c r="N35" s="49">
        <v>0</v>
      </c>
      <c r="O35" s="45"/>
    </row>
    <row r="36" spans="1:15" ht="27.75" customHeight="1" x14ac:dyDescent="0.25">
      <c r="A36" s="9">
        <v>3100</v>
      </c>
      <c r="B36" s="10" t="s">
        <v>190</v>
      </c>
      <c r="C36" s="9" t="s">
        <v>191</v>
      </c>
      <c r="D36" s="9" t="s">
        <v>159</v>
      </c>
      <c r="E36" s="44" t="s">
        <v>159</v>
      </c>
      <c r="F36" s="49">
        <v>0</v>
      </c>
      <c r="G36" s="48">
        <v>45000000</v>
      </c>
      <c r="H36" s="49">
        <v>0</v>
      </c>
      <c r="I36" s="49">
        <v>0</v>
      </c>
      <c r="J36" s="48">
        <v>45000000</v>
      </c>
      <c r="K36" s="49">
        <v>0</v>
      </c>
      <c r="L36" s="49">
        <v>0</v>
      </c>
      <c r="M36" s="49">
        <v>0</v>
      </c>
      <c r="N36" s="49">
        <v>0</v>
      </c>
      <c r="O36" s="45"/>
    </row>
    <row r="37" spans="1:15" ht="28.5" customHeight="1" x14ac:dyDescent="0.25">
      <c r="A37" s="9">
        <v>3110</v>
      </c>
      <c r="B37" s="10" t="s">
        <v>192</v>
      </c>
      <c r="C37" s="9" t="s">
        <v>191</v>
      </c>
      <c r="D37" s="9" t="s">
        <v>158</v>
      </c>
      <c r="E37" s="44" t="s">
        <v>159</v>
      </c>
      <c r="F37" s="49">
        <v>0</v>
      </c>
      <c r="G37" s="48">
        <v>45000000</v>
      </c>
      <c r="H37" s="49">
        <v>0</v>
      </c>
      <c r="I37" s="49">
        <v>0</v>
      </c>
      <c r="J37" s="48">
        <v>45000000</v>
      </c>
      <c r="K37" s="49">
        <v>0</v>
      </c>
      <c r="L37" s="49">
        <v>0</v>
      </c>
      <c r="M37" s="49">
        <v>0</v>
      </c>
      <c r="N37" s="49">
        <v>0</v>
      </c>
      <c r="O37" s="45"/>
    </row>
    <row r="38" spans="1:15" ht="28.5" customHeight="1" x14ac:dyDescent="0.25">
      <c r="A38" s="9">
        <v>3112</v>
      </c>
      <c r="B38" s="10" t="s">
        <v>193</v>
      </c>
      <c r="C38" s="9" t="s">
        <v>191</v>
      </c>
      <c r="D38" s="9" t="s">
        <v>158</v>
      </c>
      <c r="E38" s="44" t="s">
        <v>164</v>
      </c>
      <c r="F38" s="49">
        <v>0</v>
      </c>
      <c r="G38" s="48">
        <v>45000000</v>
      </c>
      <c r="H38" s="49">
        <v>0</v>
      </c>
      <c r="I38" s="49">
        <v>0</v>
      </c>
      <c r="J38" s="48">
        <v>45000000</v>
      </c>
      <c r="K38" s="49">
        <v>0</v>
      </c>
      <c r="L38" s="49">
        <v>0</v>
      </c>
      <c r="M38" s="49">
        <v>0</v>
      </c>
      <c r="N38" s="49">
        <v>0</v>
      </c>
      <c r="O38" s="45"/>
    </row>
    <row r="39" spans="1:15" ht="12.75" customHeight="1" x14ac:dyDescent="0.25">
      <c r="F39" s="47"/>
      <c r="G39" s="47"/>
      <c r="H39" s="47"/>
      <c r="I39" s="47"/>
      <c r="J39" s="47"/>
      <c r="K39" s="47"/>
      <c r="L39" s="47"/>
      <c r="M39" s="47"/>
      <c r="N39" s="47"/>
    </row>
  </sheetData>
  <mergeCells count="4">
    <mergeCell ref="A1:L1"/>
    <mergeCell ref="A2:L2"/>
    <mergeCell ref="A3:L3"/>
    <mergeCell ref="A4:L4"/>
  </mergeCells>
  <pageMargins left="3.937007874015748E-2" right="3.937007874015748E-2" top="0.74803149606299213" bottom="0.74803149606299213" header="0.31496062992125984" footer="0.31496062992125984"/>
  <pageSetup paperSize="9" scale="7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zoomScale="85" zoomScaleNormal="85" zoomScaleSheetLayoutView="100" workbookViewId="0">
      <selection activeCell="F11" sqref="F11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3" width="7.42578125" style="1" customWidth="1"/>
    <col min="4" max="11" width="14.28515625" style="1" customWidth="1"/>
    <col min="12" max="12" width="16.28515625" style="1" customWidth="1"/>
    <col min="13" max="13" width="4.7109375" style="1" customWidth="1"/>
    <col min="14" max="14" width="19" style="1" customWidth="1"/>
    <col min="15" max="16384" width="9.140625" style="1"/>
  </cols>
  <sheetData>
    <row r="1" spans="1:13" s="25" customFormat="1" ht="17.25" customHeight="1" x14ac:dyDescent="0.3">
      <c r="A1" s="31" t="s">
        <v>391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3" s="25" customFormat="1" ht="15" customHeight="1" x14ac:dyDescent="0.3">
      <c r="A2" s="33" t="s">
        <v>383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3" s="25" customFormat="1" ht="12" customHeight="1" x14ac:dyDescent="0.3">
      <c r="A3" s="35" t="s">
        <v>392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3" s="25" customFormat="1" ht="17.25" customHeight="1" x14ac:dyDescent="0.3">
      <c r="A4" s="33" t="s">
        <v>396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4"/>
    </row>
    <row r="5" spans="1:13" ht="15" customHeight="1" x14ac:dyDescent="0.25">
      <c r="A5" s="5"/>
      <c r="B5" s="5" t="s">
        <v>194</v>
      </c>
      <c r="C5" s="5"/>
      <c r="D5" s="5" t="s">
        <v>195</v>
      </c>
      <c r="E5" s="5"/>
      <c r="F5" s="5"/>
      <c r="G5" s="5" t="s">
        <v>196</v>
      </c>
      <c r="H5" s="5"/>
      <c r="I5" s="5"/>
      <c r="J5" s="5" t="s">
        <v>197</v>
      </c>
      <c r="K5" s="5"/>
      <c r="L5" s="5"/>
    </row>
    <row r="6" spans="1:13" ht="39.950000000000003" customHeight="1" x14ac:dyDescent="0.25">
      <c r="A6" s="6" t="s">
        <v>198</v>
      </c>
      <c r="B6" s="7"/>
      <c r="C6" s="6"/>
      <c r="D6" s="6" t="s">
        <v>199</v>
      </c>
      <c r="E6" s="6" t="s">
        <v>200</v>
      </c>
      <c r="F6" s="6"/>
      <c r="G6" s="6" t="s">
        <v>201</v>
      </c>
      <c r="H6" s="6" t="s">
        <v>202</v>
      </c>
      <c r="I6" s="6"/>
      <c r="J6" s="6" t="s">
        <v>203</v>
      </c>
      <c r="K6" s="5" t="s">
        <v>204</v>
      </c>
      <c r="L6" s="5"/>
    </row>
    <row r="7" spans="1:13" ht="20.100000000000001" customHeight="1" x14ac:dyDescent="0.25">
      <c r="A7" s="6" t="s">
        <v>7</v>
      </c>
      <c r="B7" s="6" t="s">
        <v>205</v>
      </c>
      <c r="C7" s="6" t="s">
        <v>7</v>
      </c>
      <c r="D7" s="6"/>
      <c r="E7" s="6" t="s">
        <v>10</v>
      </c>
      <c r="F7" s="6" t="s">
        <v>206</v>
      </c>
      <c r="G7" s="6"/>
      <c r="H7" s="6" t="s">
        <v>10</v>
      </c>
      <c r="I7" s="6" t="s">
        <v>206</v>
      </c>
      <c r="J7" s="6"/>
      <c r="K7" s="5" t="s">
        <v>10</v>
      </c>
      <c r="L7" s="5" t="s">
        <v>206</v>
      </c>
    </row>
    <row r="8" spans="1:13" ht="15" customHeight="1" x14ac:dyDescent="0.25">
      <c r="A8" s="8">
        <v>1</v>
      </c>
      <c r="B8" s="8">
        <v>2</v>
      </c>
      <c r="C8" s="8">
        <v>3</v>
      </c>
      <c r="D8" s="46">
        <v>4</v>
      </c>
      <c r="E8" s="46">
        <v>5</v>
      </c>
      <c r="F8" s="46">
        <v>6</v>
      </c>
      <c r="G8" s="46">
        <v>7</v>
      </c>
      <c r="H8" s="46">
        <v>8</v>
      </c>
      <c r="I8" s="46">
        <v>9</v>
      </c>
      <c r="J8" s="46">
        <v>10</v>
      </c>
      <c r="K8" s="46">
        <v>11</v>
      </c>
      <c r="L8" s="46">
        <v>12</v>
      </c>
    </row>
    <row r="9" spans="1:13" ht="39.950000000000003" customHeight="1" x14ac:dyDescent="0.25">
      <c r="A9" s="9">
        <v>4000</v>
      </c>
      <c r="B9" s="10" t="s">
        <v>207</v>
      </c>
      <c r="C9" s="44"/>
      <c r="D9" s="48">
        <v>326767400</v>
      </c>
      <c r="E9" s="48">
        <v>243446400</v>
      </c>
      <c r="F9" s="48">
        <v>128321000</v>
      </c>
      <c r="G9" s="48">
        <v>431651737</v>
      </c>
      <c r="H9" s="48">
        <v>265528234</v>
      </c>
      <c r="I9" s="48">
        <v>211123503</v>
      </c>
      <c r="J9" s="48">
        <v>210180210.09999999</v>
      </c>
      <c r="K9" s="48">
        <v>107384162.09999999</v>
      </c>
      <c r="L9" s="48">
        <v>102796048</v>
      </c>
      <c r="M9" s="45"/>
    </row>
    <row r="10" spans="1:13" ht="39.950000000000003" customHeight="1" x14ac:dyDescent="0.25">
      <c r="A10" s="9">
        <v>4050</v>
      </c>
      <c r="B10" s="10" t="s">
        <v>208</v>
      </c>
      <c r="C10" s="44" t="s">
        <v>209</v>
      </c>
      <c r="D10" s="48">
        <v>198446400</v>
      </c>
      <c r="E10" s="48">
        <v>243446400</v>
      </c>
      <c r="F10" s="49">
        <v>0</v>
      </c>
      <c r="G10" s="48">
        <v>220528234</v>
      </c>
      <c r="H10" s="48">
        <v>265528234</v>
      </c>
      <c r="I10" s="49">
        <v>0</v>
      </c>
      <c r="J10" s="48">
        <v>107384162.09999999</v>
      </c>
      <c r="K10" s="48">
        <v>107384162.09999999</v>
      </c>
      <c r="L10" s="49">
        <v>0</v>
      </c>
      <c r="M10" s="45"/>
    </row>
    <row r="11" spans="1:13" ht="39.950000000000003" customHeight="1" x14ac:dyDescent="0.25">
      <c r="A11" s="9">
        <v>4100</v>
      </c>
      <c r="B11" s="10" t="s">
        <v>210</v>
      </c>
      <c r="C11" s="44" t="s">
        <v>209</v>
      </c>
      <c r="D11" s="48">
        <v>98966400</v>
      </c>
      <c r="E11" s="48">
        <v>98966400</v>
      </c>
      <c r="F11" s="49" t="s">
        <v>19</v>
      </c>
      <c r="G11" s="48">
        <v>98966400</v>
      </c>
      <c r="H11" s="48">
        <v>98966400</v>
      </c>
      <c r="I11" s="49" t="s">
        <v>19</v>
      </c>
      <c r="J11" s="48">
        <v>68796564</v>
      </c>
      <c r="K11" s="48">
        <v>68796564</v>
      </c>
      <c r="L11" s="49" t="s">
        <v>19</v>
      </c>
      <c r="M11" s="45"/>
    </row>
    <row r="12" spans="1:13" ht="39.950000000000003" customHeight="1" x14ac:dyDescent="0.25">
      <c r="A12" s="9">
        <v>4110</v>
      </c>
      <c r="B12" s="10" t="s">
        <v>211</v>
      </c>
      <c r="C12" s="44" t="s">
        <v>209</v>
      </c>
      <c r="D12" s="48">
        <v>98966400</v>
      </c>
      <c r="E12" s="48">
        <v>98966400</v>
      </c>
      <c r="F12" s="49" t="s">
        <v>19</v>
      </c>
      <c r="G12" s="48">
        <v>98966400</v>
      </c>
      <c r="H12" s="48">
        <v>98966400</v>
      </c>
      <c r="I12" s="49" t="s">
        <v>19</v>
      </c>
      <c r="J12" s="48">
        <v>68796564</v>
      </c>
      <c r="K12" s="48">
        <v>68796564</v>
      </c>
      <c r="L12" s="49" t="s">
        <v>19</v>
      </c>
      <c r="M12" s="45"/>
    </row>
    <row r="13" spans="1:13" ht="39.950000000000003" customHeight="1" x14ac:dyDescent="0.25">
      <c r="A13" s="9">
        <v>4111</v>
      </c>
      <c r="B13" s="10" t="s">
        <v>212</v>
      </c>
      <c r="C13" s="44" t="s">
        <v>213</v>
      </c>
      <c r="D13" s="48">
        <v>79966400</v>
      </c>
      <c r="E13" s="48">
        <v>79966400</v>
      </c>
      <c r="F13" s="49" t="s">
        <v>19</v>
      </c>
      <c r="G13" s="48">
        <v>79966400</v>
      </c>
      <c r="H13" s="48">
        <v>79966400</v>
      </c>
      <c r="I13" s="49" t="s">
        <v>19</v>
      </c>
      <c r="J13" s="48">
        <v>59074564</v>
      </c>
      <c r="K13" s="48">
        <v>59074564</v>
      </c>
      <c r="L13" s="49" t="s">
        <v>19</v>
      </c>
      <c r="M13" s="45"/>
    </row>
    <row r="14" spans="1:13" ht="39.950000000000003" customHeight="1" x14ac:dyDescent="0.25">
      <c r="A14" s="9">
        <v>4112</v>
      </c>
      <c r="B14" s="10" t="s">
        <v>214</v>
      </c>
      <c r="C14" s="44" t="s">
        <v>215</v>
      </c>
      <c r="D14" s="48">
        <v>19000000</v>
      </c>
      <c r="E14" s="48">
        <v>19000000</v>
      </c>
      <c r="F14" s="49" t="s">
        <v>19</v>
      </c>
      <c r="G14" s="48">
        <v>19000000</v>
      </c>
      <c r="H14" s="48">
        <v>19000000</v>
      </c>
      <c r="I14" s="49" t="s">
        <v>19</v>
      </c>
      <c r="J14" s="48">
        <v>9722000</v>
      </c>
      <c r="K14" s="48">
        <v>9722000</v>
      </c>
      <c r="L14" s="49" t="s">
        <v>19</v>
      </c>
      <c r="M14" s="45"/>
    </row>
    <row r="15" spans="1:13" ht="53.25" customHeight="1" x14ac:dyDescent="0.25">
      <c r="A15" s="9">
        <v>4200</v>
      </c>
      <c r="B15" s="10" t="s">
        <v>216</v>
      </c>
      <c r="C15" s="44" t="s">
        <v>209</v>
      </c>
      <c r="D15" s="48">
        <v>77520000</v>
      </c>
      <c r="E15" s="48">
        <v>77520000</v>
      </c>
      <c r="F15" s="49" t="s">
        <v>19</v>
      </c>
      <c r="G15" s="48">
        <v>77520000</v>
      </c>
      <c r="H15" s="48">
        <v>77520000</v>
      </c>
      <c r="I15" s="49" t="s">
        <v>19</v>
      </c>
      <c r="J15" s="48">
        <v>14297709.4</v>
      </c>
      <c r="K15" s="48">
        <v>14297709.4</v>
      </c>
      <c r="L15" s="49" t="s">
        <v>19</v>
      </c>
      <c r="M15" s="45"/>
    </row>
    <row r="16" spans="1:13" ht="39.950000000000003" customHeight="1" x14ac:dyDescent="0.25">
      <c r="A16" s="9">
        <v>4210</v>
      </c>
      <c r="B16" s="10" t="s">
        <v>217</v>
      </c>
      <c r="C16" s="44" t="s">
        <v>209</v>
      </c>
      <c r="D16" s="48">
        <v>22620000</v>
      </c>
      <c r="E16" s="48">
        <v>22620000</v>
      </c>
      <c r="F16" s="49" t="s">
        <v>19</v>
      </c>
      <c r="G16" s="48">
        <v>22620000</v>
      </c>
      <c r="H16" s="48">
        <v>22620000</v>
      </c>
      <c r="I16" s="49" t="s">
        <v>19</v>
      </c>
      <c r="J16" s="48">
        <v>6460157.4000000004</v>
      </c>
      <c r="K16" s="48">
        <v>6460157.4000000004</v>
      </c>
      <c r="L16" s="49" t="s">
        <v>19</v>
      </c>
      <c r="M16" s="45"/>
    </row>
    <row r="17" spans="1:13" ht="39.950000000000003" customHeight="1" x14ac:dyDescent="0.25">
      <c r="A17" s="9">
        <v>4211</v>
      </c>
      <c r="B17" s="10" t="s">
        <v>218</v>
      </c>
      <c r="C17" s="44" t="s">
        <v>219</v>
      </c>
      <c r="D17" s="49">
        <v>0</v>
      </c>
      <c r="E17" s="49">
        <v>0</v>
      </c>
      <c r="F17" s="49" t="s">
        <v>19</v>
      </c>
      <c r="G17" s="49">
        <v>0</v>
      </c>
      <c r="H17" s="49">
        <v>0</v>
      </c>
      <c r="I17" s="49" t="s">
        <v>19</v>
      </c>
      <c r="J17" s="49">
        <v>0</v>
      </c>
      <c r="K17" s="49">
        <v>0</v>
      </c>
      <c r="L17" s="49" t="s">
        <v>19</v>
      </c>
      <c r="M17" s="45"/>
    </row>
    <row r="18" spans="1:13" ht="18.75" customHeight="1" x14ac:dyDescent="0.25">
      <c r="A18" s="9">
        <v>4212</v>
      </c>
      <c r="B18" s="10" t="s">
        <v>220</v>
      </c>
      <c r="C18" s="44" t="s">
        <v>221</v>
      </c>
      <c r="D18" s="48">
        <v>10000000</v>
      </c>
      <c r="E18" s="48">
        <v>10000000</v>
      </c>
      <c r="F18" s="49" t="s">
        <v>19</v>
      </c>
      <c r="G18" s="48">
        <v>10000000</v>
      </c>
      <c r="H18" s="48">
        <v>10000000</v>
      </c>
      <c r="I18" s="49" t="s">
        <v>19</v>
      </c>
      <c r="J18" s="48">
        <v>5695157.4000000004</v>
      </c>
      <c r="K18" s="48">
        <v>5695157.4000000004</v>
      </c>
      <c r="L18" s="49" t="s">
        <v>19</v>
      </c>
      <c r="M18" s="45"/>
    </row>
    <row r="19" spans="1:13" ht="18.75" customHeight="1" x14ac:dyDescent="0.25">
      <c r="A19" s="9">
        <v>4213</v>
      </c>
      <c r="B19" s="10" t="s">
        <v>222</v>
      </c>
      <c r="C19" s="44" t="s">
        <v>223</v>
      </c>
      <c r="D19" s="48">
        <v>1120000</v>
      </c>
      <c r="E19" s="48">
        <v>1120000</v>
      </c>
      <c r="F19" s="49" t="s">
        <v>19</v>
      </c>
      <c r="G19" s="48">
        <v>1120000</v>
      </c>
      <c r="H19" s="48">
        <v>1120000</v>
      </c>
      <c r="I19" s="49" t="s">
        <v>19</v>
      </c>
      <c r="J19" s="48">
        <v>295000</v>
      </c>
      <c r="K19" s="48">
        <v>295000</v>
      </c>
      <c r="L19" s="49" t="s">
        <v>19</v>
      </c>
      <c r="M19" s="45"/>
    </row>
    <row r="20" spans="1:13" ht="18.75" customHeight="1" x14ac:dyDescent="0.25">
      <c r="A20" s="9">
        <v>4214</v>
      </c>
      <c r="B20" s="10" t="s">
        <v>224</v>
      </c>
      <c r="C20" s="44" t="s">
        <v>225</v>
      </c>
      <c r="D20" s="48">
        <v>1000000</v>
      </c>
      <c r="E20" s="48">
        <v>1000000</v>
      </c>
      <c r="F20" s="49" t="s">
        <v>19</v>
      </c>
      <c r="G20" s="48">
        <v>1000000</v>
      </c>
      <c r="H20" s="48">
        <v>1000000</v>
      </c>
      <c r="I20" s="49" t="s">
        <v>19</v>
      </c>
      <c r="J20" s="48">
        <v>132000</v>
      </c>
      <c r="K20" s="48">
        <v>132000</v>
      </c>
      <c r="L20" s="49" t="s">
        <v>19</v>
      </c>
      <c r="M20" s="45"/>
    </row>
    <row r="21" spans="1:13" ht="18.75" customHeight="1" x14ac:dyDescent="0.25">
      <c r="A21" s="9">
        <v>4215</v>
      </c>
      <c r="B21" s="10" t="s">
        <v>226</v>
      </c>
      <c r="C21" s="44" t="s">
        <v>227</v>
      </c>
      <c r="D21" s="48">
        <v>500000</v>
      </c>
      <c r="E21" s="48">
        <v>500000</v>
      </c>
      <c r="F21" s="49" t="s">
        <v>19</v>
      </c>
      <c r="G21" s="48">
        <v>500000</v>
      </c>
      <c r="H21" s="48">
        <v>500000</v>
      </c>
      <c r="I21" s="49" t="s">
        <v>19</v>
      </c>
      <c r="J21" s="48">
        <v>23000</v>
      </c>
      <c r="K21" s="48">
        <v>23000</v>
      </c>
      <c r="L21" s="49" t="s">
        <v>19</v>
      </c>
      <c r="M21" s="45"/>
    </row>
    <row r="22" spans="1:13" ht="18.75" customHeight="1" x14ac:dyDescent="0.25">
      <c r="A22" s="9">
        <v>4216</v>
      </c>
      <c r="B22" s="10" t="s">
        <v>228</v>
      </c>
      <c r="C22" s="44" t="s">
        <v>229</v>
      </c>
      <c r="D22" s="48">
        <v>10000000</v>
      </c>
      <c r="E22" s="48">
        <v>10000000</v>
      </c>
      <c r="F22" s="49" t="s">
        <v>19</v>
      </c>
      <c r="G22" s="48">
        <v>10000000</v>
      </c>
      <c r="H22" s="48">
        <v>10000000</v>
      </c>
      <c r="I22" s="49" t="s">
        <v>19</v>
      </c>
      <c r="J22" s="48">
        <v>315000</v>
      </c>
      <c r="K22" s="48">
        <v>315000</v>
      </c>
      <c r="L22" s="49" t="s">
        <v>19</v>
      </c>
      <c r="M22" s="45"/>
    </row>
    <row r="23" spans="1:13" ht="39.950000000000003" customHeight="1" x14ac:dyDescent="0.25">
      <c r="A23" s="9">
        <v>4220</v>
      </c>
      <c r="B23" s="10" t="s">
        <v>230</v>
      </c>
      <c r="C23" s="44" t="s">
        <v>209</v>
      </c>
      <c r="D23" s="48">
        <v>1000000</v>
      </c>
      <c r="E23" s="48">
        <v>1000000</v>
      </c>
      <c r="F23" s="49" t="s">
        <v>19</v>
      </c>
      <c r="G23" s="48">
        <v>1000000</v>
      </c>
      <c r="H23" s="48">
        <v>1000000</v>
      </c>
      <c r="I23" s="49" t="s">
        <v>19</v>
      </c>
      <c r="J23" s="49">
        <v>0</v>
      </c>
      <c r="K23" s="49">
        <v>0</v>
      </c>
      <c r="L23" s="49" t="s">
        <v>19</v>
      </c>
      <c r="M23" s="45"/>
    </row>
    <row r="24" spans="1:13" ht="18.75" customHeight="1" x14ac:dyDescent="0.25">
      <c r="A24" s="9">
        <v>4221</v>
      </c>
      <c r="B24" s="10" t="s">
        <v>231</v>
      </c>
      <c r="C24" s="44" t="s">
        <v>232</v>
      </c>
      <c r="D24" s="48">
        <v>1000000</v>
      </c>
      <c r="E24" s="48">
        <v>1000000</v>
      </c>
      <c r="F24" s="49" t="s">
        <v>19</v>
      </c>
      <c r="G24" s="48">
        <v>1000000</v>
      </c>
      <c r="H24" s="48">
        <v>1000000</v>
      </c>
      <c r="I24" s="49" t="s">
        <v>19</v>
      </c>
      <c r="J24" s="49">
        <v>0</v>
      </c>
      <c r="K24" s="49">
        <v>0</v>
      </c>
      <c r="L24" s="49" t="s">
        <v>19</v>
      </c>
      <c r="M24" s="45"/>
    </row>
    <row r="25" spans="1:13" ht="56.25" customHeight="1" x14ac:dyDescent="0.25">
      <c r="A25" s="9">
        <v>4230</v>
      </c>
      <c r="B25" s="10" t="s">
        <v>233</v>
      </c>
      <c r="C25" s="44" t="s">
        <v>19</v>
      </c>
      <c r="D25" s="48">
        <v>5700000</v>
      </c>
      <c r="E25" s="48">
        <v>5700000</v>
      </c>
      <c r="F25" s="49" t="s">
        <v>19</v>
      </c>
      <c r="G25" s="48">
        <v>5700000</v>
      </c>
      <c r="H25" s="48">
        <v>5700000</v>
      </c>
      <c r="I25" s="49" t="s">
        <v>19</v>
      </c>
      <c r="J25" s="48">
        <v>1006950</v>
      </c>
      <c r="K25" s="48">
        <v>1006950</v>
      </c>
      <c r="L25" s="49" t="s">
        <v>19</v>
      </c>
      <c r="M25" s="45"/>
    </row>
    <row r="26" spans="1:13" ht="18.75" customHeight="1" x14ac:dyDescent="0.25">
      <c r="A26" s="9">
        <v>4232</v>
      </c>
      <c r="B26" s="10" t="s">
        <v>234</v>
      </c>
      <c r="C26" s="44" t="s">
        <v>235</v>
      </c>
      <c r="D26" s="48">
        <v>1000000</v>
      </c>
      <c r="E26" s="48">
        <v>1000000</v>
      </c>
      <c r="F26" s="49" t="s">
        <v>19</v>
      </c>
      <c r="G26" s="48">
        <v>1000000</v>
      </c>
      <c r="H26" s="48">
        <v>1000000</v>
      </c>
      <c r="I26" s="49" t="s">
        <v>19</v>
      </c>
      <c r="J26" s="48">
        <v>128000</v>
      </c>
      <c r="K26" s="48">
        <v>128000</v>
      </c>
      <c r="L26" s="49" t="s">
        <v>19</v>
      </c>
      <c r="M26" s="45"/>
    </row>
    <row r="27" spans="1:13" ht="39.950000000000003" customHeight="1" x14ac:dyDescent="0.25">
      <c r="A27" s="9">
        <v>4233</v>
      </c>
      <c r="B27" s="10" t="s">
        <v>236</v>
      </c>
      <c r="C27" s="44" t="s">
        <v>237</v>
      </c>
      <c r="D27" s="48">
        <v>500000</v>
      </c>
      <c r="E27" s="48">
        <v>500000</v>
      </c>
      <c r="F27" s="49" t="s">
        <v>19</v>
      </c>
      <c r="G27" s="48">
        <v>500000</v>
      </c>
      <c r="H27" s="48">
        <v>500000</v>
      </c>
      <c r="I27" s="49" t="s">
        <v>19</v>
      </c>
      <c r="J27" s="49">
        <v>0</v>
      </c>
      <c r="K27" s="49">
        <v>0</v>
      </c>
      <c r="L27" s="49" t="s">
        <v>19</v>
      </c>
      <c r="M27" s="45"/>
    </row>
    <row r="28" spans="1:13" ht="18.75" customHeight="1" x14ac:dyDescent="0.25">
      <c r="A28" s="9">
        <v>4234</v>
      </c>
      <c r="B28" s="10" t="s">
        <v>238</v>
      </c>
      <c r="C28" s="44" t="s">
        <v>239</v>
      </c>
      <c r="D28" s="48">
        <v>700000</v>
      </c>
      <c r="E28" s="48">
        <v>700000</v>
      </c>
      <c r="F28" s="49" t="s">
        <v>19</v>
      </c>
      <c r="G28" s="48">
        <v>700000</v>
      </c>
      <c r="H28" s="48">
        <v>700000</v>
      </c>
      <c r="I28" s="49" t="s">
        <v>19</v>
      </c>
      <c r="J28" s="48">
        <v>406950</v>
      </c>
      <c r="K28" s="48">
        <v>406950</v>
      </c>
      <c r="L28" s="49" t="s">
        <v>19</v>
      </c>
      <c r="M28" s="45"/>
    </row>
    <row r="29" spans="1:13" ht="18.75" customHeight="1" x14ac:dyDescent="0.25">
      <c r="A29" s="9">
        <v>4235</v>
      </c>
      <c r="B29" s="10" t="s">
        <v>240</v>
      </c>
      <c r="C29" s="44" t="s">
        <v>241</v>
      </c>
      <c r="D29" s="48">
        <v>1500000</v>
      </c>
      <c r="E29" s="48">
        <v>1500000</v>
      </c>
      <c r="F29" s="49" t="s">
        <v>19</v>
      </c>
      <c r="G29" s="48">
        <v>1500000</v>
      </c>
      <c r="H29" s="48">
        <v>1500000</v>
      </c>
      <c r="I29" s="49" t="s">
        <v>19</v>
      </c>
      <c r="J29" s="49">
        <v>0</v>
      </c>
      <c r="K29" s="49">
        <v>0</v>
      </c>
      <c r="L29" s="49" t="s">
        <v>19</v>
      </c>
      <c r="M29" s="45"/>
    </row>
    <row r="30" spans="1:13" ht="23.25" customHeight="1" x14ac:dyDescent="0.25">
      <c r="A30" s="9">
        <v>4236</v>
      </c>
      <c r="B30" s="10" t="s">
        <v>242</v>
      </c>
      <c r="C30" s="44" t="s">
        <v>243</v>
      </c>
      <c r="D30" s="48">
        <v>1000000</v>
      </c>
      <c r="E30" s="48">
        <v>1000000</v>
      </c>
      <c r="F30" s="49" t="s">
        <v>19</v>
      </c>
      <c r="G30" s="48">
        <v>1000000</v>
      </c>
      <c r="H30" s="48">
        <v>1000000</v>
      </c>
      <c r="I30" s="49" t="s">
        <v>19</v>
      </c>
      <c r="J30" s="49">
        <v>0</v>
      </c>
      <c r="K30" s="49">
        <v>0</v>
      </c>
      <c r="L30" s="49" t="s">
        <v>19</v>
      </c>
      <c r="M30" s="45"/>
    </row>
    <row r="31" spans="1:13" ht="23.25" customHeight="1" x14ac:dyDescent="0.25">
      <c r="A31" s="9">
        <v>4238</v>
      </c>
      <c r="B31" s="10" t="s">
        <v>244</v>
      </c>
      <c r="C31" s="44" t="s">
        <v>245</v>
      </c>
      <c r="D31" s="48">
        <v>1000000</v>
      </c>
      <c r="E31" s="48">
        <v>1000000</v>
      </c>
      <c r="F31" s="49" t="s">
        <v>19</v>
      </c>
      <c r="G31" s="48">
        <v>1000000</v>
      </c>
      <c r="H31" s="48">
        <v>1000000</v>
      </c>
      <c r="I31" s="49" t="s">
        <v>19</v>
      </c>
      <c r="J31" s="48">
        <v>472000</v>
      </c>
      <c r="K31" s="48">
        <v>472000</v>
      </c>
      <c r="L31" s="49" t="s">
        <v>19</v>
      </c>
      <c r="M31" s="45"/>
    </row>
    <row r="32" spans="1:13" ht="39.950000000000003" customHeight="1" x14ac:dyDescent="0.25">
      <c r="A32" s="9">
        <v>4240</v>
      </c>
      <c r="B32" s="10" t="s">
        <v>246</v>
      </c>
      <c r="C32" s="44" t="s">
        <v>209</v>
      </c>
      <c r="D32" s="48">
        <v>3000000</v>
      </c>
      <c r="E32" s="48">
        <v>3000000</v>
      </c>
      <c r="F32" s="49" t="s">
        <v>19</v>
      </c>
      <c r="G32" s="48">
        <v>3000000</v>
      </c>
      <c r="H32" s="48">
        <v>3000000</v>
      </c>
      <c r="I32" s="49" t="s">
        <v>19</v>
      </c>
      <c r="J32" s="48">
        <v>2258000</v>
      </c>
      <c r="K32" s="48">
        <v>2258000</v>
      </c>
      <c r="L32" s="49" t="s">
        <v>19</v>
      </c>
      <c r="M32" s="45"/>
    </row>
    <row r="33" spans="1:13" ht="23.25" customHeight="1" x14ac:dyDescent="0.25">
      <c r="A33" s="9">
        <v>4241</v>
      </c>
      <c r="B33" s="10" t="s">
        <v>247</v>
      </c>
      <c r="C33" s="44" t="s">
        <v>248</v>
      </c>
      <c r="D33" s="48">
        <v>3000000</v>
      </c>
      <c r="E33" s="48">
        <v>3000000</v>
      </c>
      <c r="F33" s="49" t="s">
        <v>19</v>
      </c>
      <c r="G33" s="48">
        <v>3000000</v>
      </c>
      <c r="H33" s="48">
        <v>3000000</v>
      </c>
      <c r="I33" s="49" t="s">
        <v>19</v>
      </c>
      <c r="J33" s="48">
        <v>2258000</v>
      </c>
      <c r="K33" s="48">
        <v>2258000</v>
      </c>
      <c r="L33" s="49" t="s">
        <v>19</v>
      </c>
      <c r="M33" s="45"/>
    </row>
    <row r="34" spans="1:13" ht="30" customHeight="1" x14ac:dyDescent="0.25">
      <c r="A34" s="9">
        <v>4250</v>
      </c>
      <c r="B34" s="10" t="s">
        <v>249</v>
      </c>
      <c r="C34" s="44" t="s">
        <v>209</v>
      </c>
      <c r="D34" s="48">
        <v>29000000</v>
      </c>
      <c r="E34" s="48">
        <v>29000000</v>
      </c>
      <c r="F34" s="49" t="s">
        <v>19</v>
      </c>
      <c r="G34" s="48">
        <v>29000000</v>
      </c>
      <c r="H34" s="48">
        <v>29000000</v>
      </c>
      <c r="I34" s="49" t="s">
        <v>19</v>
      </c>
      <c r="J34" s="48">
        <v>2162940</v>
      </c>
      <c r="K34" s="48">
        <v>2162940</v>
      </c>
      <c r="L34" s="49" t="s">
        <v>19</v>
      </c>
      <c r="M34" s="45"/>
    </row>
    <row r="35" spans="1:13" ht="30" customHeight="1" x14ac:dyDescent="0.25">
      <c r="A35" s="9">
        <v>4251</v>
      </c>
      <c r="B35" s="10" t="s">
        <v>250</v>
      </c>
      <c r="C35" s="44" t="s">
        <v>251</v>
      </c>
      <c r="D35" s="48">
        <v>27000000</v>
      </c>
      <c r="E35" s="48">
        <v>27000000</v>
      </c>
      <c r="F35" s="49" t="s">
        <v>19</v>
      </c>
      <c r="G35" s="48">
        <v>27000000</v>
      </c>
      <c r="H35" s="48">
        <v>27000000</v>
      </c>
      <c r="I35" s="49" t="s">
        <v>19</v>
      </c>
      <c r="J35" s="48">
        <v>2117940</v>
      </c>
      <c r="K35" s="48">
        <v>2117940</v>
      </c>
      <c r="L35" s="49" t="s">
        <v>19</v>
      </c>
      <c r="M35" s="45"/>
    </row>
    <row r="36" spans="1:13" ht="30" customHeight="1" x14ac:dyDescent="0.25">
      <c r="A36" s="9">
        <v>4252</v>
      </c>
      <c r="B36" s="10" t="s">
        <v>252</v>
      </c>
      <c r="C36" s="44" t="s">
        <v>253</v>
      </c>
      <c r="D36" s="48">
        <v>2000000</v>
      </c>
      <c r="E36" s="48">
        <v>2000000</v>
      </c>
      <c r="F36" s="49" t="s">
        <v>19</v>
      </c>
      <c r="G36" s="48">
        <v>2000000</v>
      </c>
      <c r="H36" s="48">
        <v>2000000</v>
      </c>
      <c r="I36" s="49" t="s">
        <v>19</v>
      </c>
      <c r="J36" s="48">
        <v>45000</v>
      </c>
      <c r="K36" s="48">
        <v>45000</v>
      </c>
      <c r="L36" s="49" t="s">
        <v>19</v>
      </c>
      <c r="M36" s="45"/>
    </row>
    <row r="37" spans="1:13" ht="39.950000000000003" customHeight="1" x14ac:dyDescent="0.25">
      <c r="A37" s="9">
        <v>4260</v>
      </c>
      <c r="B37" s="10" t="s">
        <v>254</v>
      </c>
      <c r="C37" s="44" t="s">
        <v>209</v>
      </c>
      <c r="D37" s="48">
        <v>16200000</v>
      </c>
      <c r="E37" s="48">
        <v>16200000</v>
      </c>
      <c r="F37" s="49" t="s">
        <v>19</v>
      </c>
      <c r="G37" s="48">
        <v>16200000</v>
      </c>
      <c r="H37" s="48">
        <v>16200000</v>
      </c>
      <c r="I37" s="49" t="s">
        <v>19</v>
      </c>
      <c r="J37" s="48">
        <v>2409662</v>
      </c>
      <c r="K37" s="48">
        <v>2409662</v>
      </c>
      <c r="L37" s="49" t="s">
        <v>19</v>
      </c>
      <c r="M37" s="45"/>
    </row>
    <row r="38" spans="1:13" ht="24.75" customHeight="1" x14ac:dyDescent="0.25">
      <c r="A38" s="9">
        <v>4261</v>
      </c>
      <c r="B38" s="10" t="s">
        <v>255</v>
      </c>
      <c r="C38" s="44" t="s">
        <v>256</v>
      </c>
      <c r="D38" s="48">
        <v>2500000</v>
      </c>
      <c r="E38" s="48">
        <v>2500000</v>
      </c>
      <c r="F38" s="49" t="s">
        <v>19</v>
      </c>
      <c r="G38" s="48">
        <v>2500000</v>
      </c>
      <c r="H38" s="48">
        <v>2500000</v>
      </c>
      <c r="I38" s="49" t="s">
        <v>19</v>
      </c>
      <c r="J38" s="48">
        <v>1312550</v>
      </c>
      <c r="K38" s="48">
        <v>1312550</v>
      </c>
      <c r="L38" s="49" t="s">
        <v>19</v>
      </c>
      <c r="M38" s="45"/>
    </row>
    <row r="39" spans="1:13" ht="24.75" customHeight="1" x14ac:dyDescent="0.25">
      <c r="A39" s="9">
        <v>4264</v>
      </c>
      <c r="B39" s="10" t="s">
        <v>257</v>
      </c>
      <c r="C39" s="44" t="s">
        <v>258</v>
      </c>
      <c r="D39" s="48">
        <v>1500000</v>
      </c>
      <c r="E39" s="48">
        <v>1500000</v>
      </c>
      <c r="F39" s="49" t="s">
        <v>19</v>
      </c>
      <c r="G39" s="48">
        <v>1500000</v>
      </c>
      <c r="H39" s="48">
        <v>1500000</v>
      </c>
      <c r="I39" s="49" t="s">
        <v>19</v>
      </c>
      <c r="J39" s="48">
        <v>277250</v>
      </c>
      <c r="K39" s="48">
        <v>277250</v>
      </c>
      <c r="L39" s="49" t="s">
        <v>19</v>
      </c>
      <c r="M39" s="45"/>
    </row>
    <row r="40" spans="1:13" ht="24.75" customHeight="1" x14ac:dyDescent="0.25">
      <c r="A40" s="9">
        <v>4267</v>
      </c>
      <c r="B40" s="10" t="s">
        <v>259</v>
      </c>
      <c r="C40" s="44" t="s">
        <v>260</v>
      </c>
      <c r="D40" s="48">
        <v>700000</v>
      </c>
      <c r="E40" s="48">
        <v>700000</v>
      </c>
      <c r="F40" s="49" t="s">
        <v>19</v>
      </c>
      <c r="G40" s="48">
        <v>700000</v>
      </c>
      <c r="H40" s="48">
        <v>700000</v>
      </c>
      <c r="I40" s="49" t="s">
        <v>19</v>
      </c>
      <c r="J40" s="48">
        <v>148250</v>
      </c>
      <c r="K40" s="48">
        <v>148250</v>
      </c>
      <c r="L40" s="49" t="s">
        <v>19</v>
      </c>
      <c r="M40" s="45"/>
    </row>
    <row r="41" spans="1:13" ht="24.75" customHeight="1" x14ac:dyDescent="0.25">
      <c r="A41" s="9">
        <v>4268</v>
      </c>
      <c r="B41" s="10" t="s">
        <v>261</v>
      </c>
      <c r="C41" s="44" t="s">
        <v>262</v>
      </c>
      <c r="D41" s="48">
        <v>11500000</v>
      </c>
      <c r="E41" s="48">
        <v>11500000</v>
      </c>
      <c r="F41" s="49" t="s">
        <v>19</v>
      </c>
      <c r="G41" s="48">
        <v>11500000</v>
      </c>
      <c r="H41" s="48">
        <v>11500000</v>
      </c>
      <c r="I41" s="49" t="s">
        <v>19</v>
      </c>
      <c r="J41" s="48">
        <v>671612</v>
      </c>
      <c r="K41" s="48">
        <v>671612</v>
      </c>
      <c r="L41" s="49" t="s">
        <v>19</v>
      </c>
      <c r="M41" s="45"/>
    </row>
    <row r="42" spans="1:13" ht="39.950000000000003" customHeight="1" x14ac:dyDescent="0.25">
      <c r="A42" s="9">
        <v>4500</v>
      </c>
      <c r="B42" s="10" t="s">
        <v>263</v>
      </c>
      <c r="C42" s="44"/>
      <c r="D42" s="48">
        <v>9500000</v>
      </c>
      <c r="E42" s="48">
        <v>9500000</v>
      </c>
      <c r="F42" s="49" t="s">
        <v>19</v>
      </c>
      <c r="G42" s="48">
        <v>9500000</v>
      </c>
      <c r="H42" s="48">
        <v>9500000</v>
      </c>
      <c r="I42" s="49" t="s">
        <v>19</v>
      </c>
      <c r="J42" s="49">
        <v>0</v>
      </c>
      <c r="K42" s="49">
        <v>0</v>
      </c>
      <c r="L42" s="49" t="s">
        <v>19</v>
      </c>
      <c r="M42" s="45"/>
    </row>
    <row r="43" spans="1:13" ht="39.950000000000003" customHeight="1" x14ac:dyDescent="0.25">
      <c r="A43" s="9">
        <v>4530</v>
      </c>
      <c r="B43" s="10" t="s">
        <v>264</v>
      </c>
      <c r="C43" s="44" t="s">
        <v>209</v>
      </c>
      <c r="D43" s="48">
        <v>9500000</v>
      </c>
      <c r="E43" s="48">
        <v>9500000</v>
      </c>
      <c r="F43" s="49" t="s">
        <v>19</v>
      </c>
      <c r="G43" s="48">
        <v>9500000</v>
      </c>
      <c r="H43" s="48">
        <v>9500000</v>
      </c>
      <c r="I43" s="49" t="s">
        <v>19</v>
      </c>
      <c r="J43" s="49">
        <v>0</v>
      </c>
      <c r="K43" s="49">
        <v>0</v>
      </c>
      <c r="L43" s="49" t="s">
        <v>19</v>
      </c>
      <c r="M43" s="45"/>
    </row>
    <row r="44" spans="1:13" ht="39.950000000000003" customHeight="1" x14ac:dyDescent="0.25">
      <c r="A44" s="9">
        <v>4531</v>
      </c>
      <c r="B44" s="10" t="s">
        <v>265</v>
      </c>
      <c r="C44" s="44" t="s">
        <v>266</v>
      </c>
      <c r="D44" s="48">
        <v>9500000</v>
      </c>
      <c r="E44" s="48">
        <v>9500000</v>
      </c>
      <c r="F44" s="49" t="s">
        <v>19</v>
      </c>
      <c r="G44" s="48">
        <v>9500000</v>
      </c>
      <c r="H44" s="48">
        <v>9500000</v>
      </c>
      <c r="I44" s="49" t="s">
        <v>19</v>
      </c>
      <c r="J44" s="49">
        <v>0</v>
      </c>
      <c r="K44" s="49">
        <v>0</v>
      </c>
      <c r="L44" s="49" t="s">
        <v>19</v>
      </c>
      <c r="M44" s="45"/>
    </row>
    <row r="45" spans="1:13" ht="39.950000000000003" customHeight="1" x14ac:dyDescent="0.25">
      <c r="A45" s="9">
        <v>4600</v>
      </c>
      <c r="B45" s="10" t="s">
        <v>267</v>
      </c>
      <c r="C45" s="44" t="s">
        <v>209</v>
      </c>
      <c r="D45" s="48">
        <v>10500000</v>
      </c>
      <c r="E45" s="48">
        <v>10500000</v>
      </c>
      <c r="F45" s="49" t="s">
        <v>19</v>
      </c>
      <c r="G45" s="48">
        <v>32581834</v>
      </c>
      <c r="H45" s="48">
        <v>32581834</v>
      </c>
      <c r="I45" s="49" t="s">
        <v>19</v>
      </c>
      <c r="J45" s="48">
        <v>23841832.699999999</v>
      </c>
      <c r="K45" s="48">
        <v>23841832.699999999</v>
      </c>
      <c r="L45" s="49" t="s">
        <v>19</v>
      </c>
      <c r="M45" s="45"/>
    </row>
    <row r="46" spans="1:13" ht="39.950000000000003" customHeight="1" x14ac:dyDescent="0.25">
      <c r="A46" s="9">
        <v>4630</v>
      </c>
      <c r="B46" s="10" t="s">
        <v>268</v>
      </c>
      <c r="C46" s="44" t="s">
        <v>209</v>
      </c>
      <c r="D46" s="48">
        <v>10500000</v>
      </c>
      <c r="E46" s="48">
        <v>10500000</v>
      </c>
      <c r="F46" s="49" t="s">
        <v>19</v>
      </c>
      <c r="G46" s="48">
        <v>32581834</v>
      </c>
      <c r="H46" s="48">
        <v>32581834</v>
      </c>
      <c r="I46" s="49" t="s">
        <v>19</v>
      </c>
      <c r="J46" s="48">
        <v>23841832.699999999</v>
      </c>
      <c r="K46" s="48">
        <v>23841832.699999999</v>
      </c>
      <c r="L46" s="49" t="s">
        <v>19</v>
      </c>
      <c r="M46" s="45"/>
    </row>
    <row r="47" spans="1:13" ht="39.950000000000003" customHeight="1" x14ac:dyDescent="0.25">
      <c r="A47" s="9">
        <v>4632</v>
      </c>
      <c r="B47" s="10" t="s">
        <v>269</v>
      </c>
      <c r="C47" s="44" t="s">
        <v>270</v>
      </c>
      <c r="D47" s="48">
        <v>4500000</v>
      </c>
      <c r="E47" s="48">
        <v>4500000</v>
      </c>
      <c r="F47" s="49" t="s">
        <v>19</v>
      </c>
      <c r="G47" s="48">
        <v>4500000</v>
      </c>
      <c r="H47" s="48">
        <v>4500000</v>
      </c>
      <c r="I47" s="49" t="s">
        <v>19</v>
      </c>
      <c r="J47" s="49">
        <v>0</v>
      </c>
      <c r="K47" s="49">
        <v>0</v>
      </c>
      <c r="L47" s="49" t="s">
        <v>19</v>
      </c>
      <c r="M47" s="45"/>
    </row>
    <row r="48" spans="1:13" ht="23.25" customHeight="1" x14ac:dyDescent="0.25">
      <c r="A48" s="9">
        <v>4634</v>
      </c>
      <c r="B48" s="10" t="s">
        <v>271</v>
      </c>
      <c r="C48" s="44" t="s">
        <v>272</v>
      </c>
      <c r="D48" s="48">
        <v>6000000</v>
      </c>
      <c r="E48" s="48">
        <v>6000000</v>
      </c>
      <c r="F48" s="49" t="s">
        <v>19</v>
      </c>
      <c r="G48" s="48">
        <v>28081834</v>
      </c>
      <c r="H48" s="48">
        <v>28081834</v>
      </c>
      <c r="I48" s="49" t="s">
        <v>19</v>
      </c>
      <c r="J48" s="48">
        <v>23841832.699999999</v>
      </c>
      <c r="K48" s="48">
        <v>23841832.699999999</v>
      </c>
      <c r="L48" s="49" t="s">
        <v>19</v>
      </c>
      <c r="M48" s="45"/>
    </row>
    <row r="49" spans="1:13" ht="39.950000000000003" customHeight="1" x14ac:dyDescent="0.25">
      <c r="A49" s="9">
        <v>4700</v>
      </c>
      <c r="B49" s="10" t="s">
        <v>273</v>
      </c>
      <c r="C49" s="44" t="s">
        <v>209</v>
      </c>
      <c r="D49" s="48">
        <v>1960000</v>
      </c>
      <c r="E49" s="48">
        <v>46960000</v>
      </c>
      <c r="F49" s="49">
        <v>0</v>
      </c>
      <c r="G49" s="48">
        <v>1960000</v>
      </c>
      <c r="H49" s="48">
        <v>46960000</v>
      </c>
      <c r="I49" s="49">
        <v>0</v>
      </c>
      <c r="J49" s="48">
        <v>448056</v>
      </c>
      <c r="K49" s="48">
        <v>448056</v>
      </c>
      <c r="L49" s="49">
        <v>0</v>
      </c>
      <c r="M49" s="45"/>
    </row>
    <row r="50" spans="1:13" ht="54.75" customHeight="1" x14ac:dyDescent="0.25">
      <c r="A50" s="9">
        <v>4710</v>
      </c>
      <c r="B50" s="10" t="s">
        <v>274</v>
      </c>
      <c r="C50" s="44" t="s">
        <v>209</v>
      </c>
      <c r="D50" s="48">
        <v>460000</v>
      </c>
      <c r="E50" s="48">
        <v>460000</v>
      </c>
      <c r="F50" s="49" t="s">
        <v>19</v>
      </c>
      <c r="G50" s="48">
        <v>460000</v>
      </c>
      <c r="H50" s="48">
        <v>460000</v>
      </c>
      <c r="I50" s="49" t="s">
        <v>19</v>
      </c>
      <c r="J50" s="49">
        <v>0</v>
      </c>
      <c r="K50" s="49">
        <v>0</v>
      </c>
      <c r="L50" s="49" t="s">
        <v>19</v>
      </c>
      <c r="M50" s="45"/>
    </row>
    <row r="51" spans="1:13" ht="26.25" customHeight="1" x14ac:dyDescent="0.25">
      <c r="A51" s="9">
        <v>4712</v>
      </c>
      <c r="B51" s="10" t="s">
        <v>275</v>
      </c>
      <c r="C51" s="44" t="s">
        <v>276</v>
      </c>
      <c r="D51" s="48">
        <v>460000</v>
      </c>
      <c r="E51" s="48">
        <v>460000</v>
      </c>
      <c r="F51" s="49" t="s">
        <v>19</v>
      </c>
      <c r="G51" s="48">
        <v>460000</v>
      </c>
      <c r="H51" s="48">
        <v>460000</v>
      </c>
      <c r="I51" s="49" t="s">
        <v>19</v>
      </c>
      <c r="J51" s="49">
        <v>0</v>
      </c>
      <c r="K51" s="49">
        <v>0</v>
      </c>
      <c r="L51" s="49" t="s">
        <v>19</v>
      </c>
      <c r="M51" s="45"/>
    </row>
    <row r="52" spans="1:13" ht="69.75" customHeight="1" x14ac:dyDescent="0.25">
      <c r="A52" s="9">
        <v>4720</v>
      </c>
      <c r="B52" s="10" t="s">
        <v>277</v>
      </c>
      <c r="C52" s="44" t="s">
        <v>209</v>
      </c>
      <c r="D52" s="48">
        <v>1500000</v>
      </c>
      <c r="E52" s="48">
        <v>1500000</v>
      </c>
      <c r="F52" s="49" t="s">
        <v>19</v>
      </c>
      <c r="G52" s="48">
        <v>1500000</v>
      </c>
      <c r="H52" s="48">
        <v>1500000</v>
      </c>
      <c r="I52" s="49" t="s">
        <v>19</v>
      </c>
      <c r="J52" s="48">
        <v>448056</v>
      </c>
      <c r="K52" s="48">
        <v>448056</v>
      </c>
      <c r="L52" s="49" t="s">
        <v>19</v>
      </c>
      <c r="M52" s="45"/>
    </row>
    <row r="53" spans="1:13" ht="19.5" customHeight="1" x14ac:dyDescent="0.25">
      <c r="A53" s="9">
        <v>4722</v>
      </c>
      <c r="B53" s="10" t="s">
        <v>278</v>
      </c>
      <c r="C53" s="44" t="s">
        <v>279</v>
      </c>
      <c r="D53" s="48">
        <v>500000</v>
      </c>
      <c r="E53" s="48">
        <v>500000</v>
      </c>
      <c r="F53" s="49" t="s">
        <v>19</v>
      </c>
      <c r="G53" s="48">
        <v>500000</v>
      </c>
      <c r="H53" s="48">
        <v>500000</v>
      </c>
      <c r="I53" s="49" t="s">
        <v>19</v>
      </c>
      <c r="J53" s="48">
        <v>140036</v>
      </c>
      <c r="K53" s="48">
        <v>140036</v>
      </c>
      <c r="L53" s="49" t="s">
        <v>19</v>
      </c>
      <c r="M53" s="45"/>
    </row>
    <row r="54" spans="1:13" ht="19.5" customHeight="1" x14ac:dyDescent="0.25">
      <c r="A54" s="9">
        <v>4723</v>
      </c>
      <c r="B54" s="10" t="s">
        <v>280</v>
      </c>
      <c r="C54" s="44" t="s">
        <v>281</v>
      </c>
      <c r="D54" s="48">
        <v>1000000</v>
      </c>
      <c r="E54" s="48">
        <v>1000000</v>
      </c>
      <c r="F54" s="49" t="s">
        <v>19</v>
      </c>
      <c r="G54" s="48">
        <v>1000000</v>
      </c>
      <c r="H54" s="48">
        <v>1000000</v>
      </c>
      <c r="I54" s="49" t="s">
        <v>19</v>
      </c>
      <c r="J54" s="48">
        <v>308020</v>
      </c>
      <c r="K54" s="48">
        <v>308020</v>
      </c>
      <c r="L54" s="49" t="s">
        <v>19</v>
      </c>
      <c r="M54" s="45"/>
    </row>
    <row r="55" spans="1:13" ht="19.5" customHeight="1" x14ac:dyDescent="0.25">
      <c r="A55" s="9">
        <v>4770</v>
      </c>
      <c r="B55" s="10" t="s">
        <v>282</v>
      </c>
      <c r="C55" s="44" t="s">
        <v>209</v>
      </c>
      <c r="D55" s="49">
        <v>0</v>
      </c>
      <c r="E55" s="48">
        <v>45000000</v>
      </c>
      <c r="F55" s="49">
        <v>0</v>
      </c>
      <c r="G55" s="49">
        <v>0</v>
      </c>
      <c r="H55" s="48">
        <v>45000000</v>
      </c>
      <c r="I55" s="49">
        <v>0</v>
      </c>
      <c r="J55" s="49">
        <v>0</v>
      </c>
      <c r="K55" s="49">
        <v>0</v>
      </c>
      <c r="L55" s="49">
        <v>0</v>
      </c>
      <c r="M55" s="45"/>
    </row>
    <row r="56" spans="1:13" ht="19.5" customHeight="1" x14ac:dyDescent="0.25">
      <c r="A56" s="9">
        <v>4771</v>
      </c>
      <c r="B56" s="10" t="s">
        <v>283</v>
      </c>
      <c r="C56" s="44" t="s">
        <v>284</v>
      </c>
      <c r="D56" s="49">
        <v>0</v>
      </c>
      <c r="E56" s="48">
        <v>45000000</v>
      </c>
      <c r="F56" s="49">
        <v>0</v>
      </c>
      <c r="G56" s="49">
        <v>0</v>
      </c>
      <c r="H56" s="48">
        <v>45000000</v>
      </c>
      <c r="I56" s="49">
        <v>0</v>
      </c>
      <c r="J56" s="49">
        <v>0</v>
      </c>
      <c r="K56" s="49">
        <v>0</v>
      </c>
      <c r="L56" s="49">
        <v>0</v>
      </c>
      <c r="M56" s="45"/>
    </row>
    <row r="57" spans="1:13" ht="39.950000000000003" customHeight="1" x14ac:dyDescent="0.25">
      <c r="A57" s="9">
        <v>4772</v>
      </c>
      <c r="B57" s="10" t="s">
        <v>285</v>
      </c>
      <c r="C57" s="44" t="s">
        <v>209</v>
      </c>
      <c r="D57" s="48">
        <v>45000000</v>
      </c>
      <c r="E57" s="48">
        <v>45000000</v>
      </c>
      <c r="F57" s="49" t="s">
        <v>19</v>
      </c>
      <c r="G57" s="48">
        <v>45000000</v>
      </c>
      <c r="H57" s="48">
        <v>45000000</v>
      </c>
      <c r="I57" s="49" t="s">
        <v>19</v>
      </c>
      <c r="J57" s="49">
        <v>0</v>
      </c>
      <c r="K57" s="49">
        <v>0</v>
      </c>
      <c r="L57" s="49" t="s">
        <v>19</v>
      </c>
      <c r="M57" s="45"/>
    </row>
    <row r="58" spans="1:13" ht="39.950000000000003" customHeight="1" x14ac:dyDescent="0.25">
      <c r="A58" s="9">
        <v>5000</v>
      </c>
      <c r="B58" s="10" t="s">
        <v>286</v>
      </c>
      <c r="C58" s="44" t="s">
        <v>209</v>
      </c>
      <c r="D58" s="48">
        <v>128321000</v>
      </c>
      <c r="E58" s="49" t="s">
        <v>19</v>
      </c>
      <c r="F58" s="48">
        <v>128321000</v>
      </c>
      <c r="G58" s="48">
        <v>215471883</v>
      </c>
      <c r="H58" s="49" t="s">
        <v>19</v>
      </c>
      <c r="I58" s="48">
        <v>215471883</v>
      </c>
      <c r="J58" s="48">
        <v>108302401</v>
      </c>
      <c r="K58" s="49" t="s">
        <v>19</v>
      </c>
      <c r="L58" s="48">
        <v>108302401</v>
      </c>
      <c r="M58" s="45"/>
    </row>
    <row r="59" spans="1:13" ht="28.5" customHeight="1" x14ac:dyDescent="0.25">
      <c r="A59" s="9">
        <v>5100</v>
      </c>
      <c r="B59" s="10" t="s">
        <v>287</v>
      </c>
      <c r="C59" s="44" t="s">
        <v>209</v>
      </c>
      <c r="D59" s="48">
        <v>128321000</v>
      </c>
      <c r="E59" s="49" t="s">
        <v>19</v>
      </c>
      <c r="F59" s="48">
        <v>128321000</v>
      </c>
      <c r="G59" s="48">
        <v>215471883</v>
      </c>
      <c r="H59" s="49" t="s">
        <v>19</v>
      </c>
      <c r="I59" s="48">
        <v>215471883</v>
      </c>
      <c r="J59" s="48">
        <v>108302401</v>
      </c>
      <c r="K59" s="49" t="s">
        <v>19</v>
      </c>
      <c r="L59" s="48">
        <v>108302401</v>
      </c>
      <c r="M59" s="45"/>
    </row>
    <row r="60" spans="1:13" ht="28.5" customHeight="1" x14ac:dyDescent="0.25">
      <c r="A60" s="9">
        <v>5110</v>
      </c>
      <c r="B60" s="10" t="s">
        <v>288</v>
      </c>
      <c r="C60" s="44" t="s">
        <v>209</v>
      </c>
      <c r="D60" s="48">
        <v>111321000</v>
      </c>
      <c r="E60" s="49" t="s">
        <v>19</v>
      </c>
      <c r="F60" s="48">
        <v>111321000</v>
      </c>
      <c r="G60" s="48">
        <v>196001883</v>
      </c>
      <c r="H60" s="49" t="s">
        <v>19</v>
      </c>
      <c r="I60" s="48">
        <v>196001883</v>
      </c>
      <c r="J60" s="48">
        <v>99845901</v>
      </c>
      <c r="K60" s="49" t="s">
        <v>19</v>
      </c>
      <c r="L60" s="48">
        <v>99845901</v>
      </c>
      <c r="M60" s="45"/>
    </row>
    <row r="61" spans="1:13" ht="19.5" customHeight="1" x14ac:dyDescent="0.25">
      <c r="A61" s="9">
        <v>5112</v>
      </c>
      <c r="B61" s="10" t="s">
        <v>289</v>
      </c>
      <c r="C61" s="44" t="s">
        <v>290</v>
      </c>
      <c r="D61" s="48">
        <v>80321000</v>
      </c>
      <c r="E61" s="49" t="s">
        <v>19</v>
      </c>
      <c r="F61" s="48">
        <v>80321000</v>
      </c>
      <c r="G61" s="48">
        <v>165001883</v>
      </c>
      <c r="H61" s="49" t="s">
        <v>19</v>
      </c>
      <c r="I61" s="48">
        <v>165001883</v>
      </c>
      <c r="J61" s="48">
        <v>99845901</v>
      </c>
      <c r="K61" s="49" t="s">
        <v>19</v>
      </c>
      <c r="L61" s="48">
        <v>99845901</v>
      </c>
      <c r="M61" s="45"/>
    </row>
    <row r="62" spans="1:13" ht="39.950000000000003" customHeight="1" x14ac:dyDescent="0.25">
      <c r="A62" s="9">
        <v>5113</v>
      </c>
      <c r="B62" s="10" t="s">
        <v>291</v>
      </c>
      <c r="C62" s="44" t="s">
        <v>292</v>
      </c>
      <c r="D62" s="48">
        <v>31000000</v>
      </c>
      <c r="E62" s="49" t="s">
        <v>19</v>
      </c>
      <c r="F62" s="48">
        <v>31000000</v>
      </c>
      <c r="G62" s="48">
        <v>31000000</v>
      </c>
      <c r="H62" s="49" t="s">
        <v>19</v>
      </c>
      <c r="I62" s="48">
        <v>31000000</v>
      </c>
      <c r="J62" s="49">
        <v>0</v>
      </c>
      <c r="K62" s="49" t="s">
        <v>19</v>
      </c>
      <c r="L62" s="49">
        <v>0</v>
      </c>
      <c r="M62" s="45"/>
    </row>
    <row r="63" spans="1:13" ht="39.950000000000003" customHeight="1" x14ac:dyDescent="0.25">
      <c r="A63" s="9">
        <v>5130</v>
      </c>
      <c r="B63" s="10" t="s">
        <v>293</v>
      </c>
      <c r="C63" s="44" t="s">
        <v>209</v>
      </c>
      <c r="D63" s="48">
        <v>17000000</v>
      </c>
      <c r="E63" s="49" t="s">
        <v>19</v>
      </c>
      <c r="F63" s="48">
        <v>17000000</v>
      </c>
      <c r="G63" s="48">
        <v>19470000</v>
      </c>
      <c r="H63" s="49" t="s">
        <v>19</v>
      </c>
      <c r="I63" s="48">
        <v>19470000</v>
      </c>
      <c r="J63" s="48">
        <v>8456500</v>
      </c>
      <c r="K63" s="49" t="s">
        <v>19</v>
      </c>
      <c r="L63" s="48">
        <v>8456500</v>
      </c>
      <c r="M63" s="45"/>
    </row>
    <row r="64" spans="1:13" ht="19.5" customHeight="1" x14ac:dyDescent="0.25">
      <c r="A64" s="9">
        <v>5134</v>
      </c>
      <c r="B64" s="10" t="s">
        <v>294</v>
      </c>
      <c r="C64" s="44" t="s">
        <v>295</v>
      </c>
      <c r="D64" s="48">
        <v>17000000</v>
      </c>
      <c r="E64" s="49" t="s">
        <v>19</v>
      </c>
      <c r="F64" s="48">
        <v>17000000</v>
      </c>
      <c r="G64" s="48">
        <v>19470000</v>
      </c>
      <c r="H64" s="49" t="s">
        <v>19</v>
      </c>
      <c r="I64" s="48">
        <v>19470000</v>
      </c>
      <c r="J64" s="48">
        <v>8456500</v>
      </c>
      <c r="K64" s="49" t="s">
        <v>19</v>
      </c>
      <c r="L64" s="48">
        <v>8456500</v>
      </c>
      <c r="M64" s="45"/>
    </row>
    <row r="65" spans="1:13" ht="25.5" customHeight="1" x14ac:dyDescent="0.25">
      <c r="A65" s="9">
        <v>6000</v>
      </c>
      <c r="B65" s="10" t="s">
        <v>296</v>
      </c>
      <c r="C65" s="44" t="s">
        <v>209</v>
      </c>
      <c r="D65" s="49">
        <v>0</v>
      </c>
      <c r="E65" s="49" t="s">
        <v>19</v>
      </c>
      <c r="F65" s="49">
        <v>0</v>
      </c>
      <c r="G65" s="48">
        <v>-4348380</v>
      </c>
      <c r="H65" s="49" t="s">
        <v>19</v>
      </c>
      <c r="I65" s="48">
        <v>-4348380</v>
      </c>
      <c r="J65" s="48">
        <v>-5506353</v>
      </c>
      <c r="K65" s="49" t="s">
        <v>19</v>
      </c>
      <c r="L65" s="48">
        <v>-5506353</v>
      </c>
      <c r="M65" s="45"/>
    </row>
    <row r="66" spans="1:13" ht="39.950000000000003" customHeight="1" x14ac:dyDescent="0.25">
      <c r="A66" s="9">
        <v>6400</v>
      </c>
      <c r="B66" s="10" t="s">
        <v>297</v>
      </c>
      <c r="C66" s="44" t="s">
        <v>209</v>
      </c>
      <c r="D66" s="49">
        <v>0</v>
      </c>
      <c r="E66" s="49" t="s">
        <v>19</v>
      </c>
      <c r="F66" s="49">
        <v>0</v>
      </c>
      <c r="G66" s="48">
        <v>-4348380</v>
      </c>
      <c r="H66" s="49" t="s">
        <v>19</v>
      </c>
      <c r="I66" s="48">
        <v>-4348380</v>
      </c>
      <c r="J66" s="48">
        <v>-5506353</v>
      </c>
      <c r="K66" s="49" t="s">
        <v>19</v>
      </c>
      <c r="L66" s="48">
        <v>-5506353</v>
      </c>
      <c r="M66" s="45"/>
    </row>
    <row r="67" spans="1:13" ht="19.5" customHeight="1" x14ac:dyDescent="0.25">
      <c r="A67" s="9">
        <v>6410</v>
      </c>
      <c r="B67" s="10" t="s">
        <v>298</v>
      </c>
      <c r="C67" s="44" t="s">
        <v>299</v>
      </c>
      <c r="D67" s="49">
        <v>0</v>
      </c>
      <c r="E67" s="49" t="s">
        <v>19</v>
      </c>
      <c r="F67" s="49">
        <v>0</v>
      </c>
      <c r="G67" s="48">
        <v>-4348380</v>
      </c>
      <c r="H67" s="49" t="s">
        <v>19</v>
      </c>
      <c r="I67" s="48">
        <v>-4348380</v>
      </c>
      <c r="J67" s="48">
        <v>-5506353</v>
      </c>
      <c r="K67" s="49" t="s">
        <v>19</v>
      </c>
      <c r="L67" s="48">
        <v>-5506353</v>
      </c>
      <c r="M67" s="45"/>
    </row>
    <row r="68" spans="1:13" ht="12.75" customHeight="1" x14ac:dyDescent="0.25">
      <c r="D68" s="47"/>
      <c r="E68" s="47"/>
      <c r="F68" s="47"/>
      <c r="G68" s="47"/>
      <c r="H68" s="47"/>
      <c r="I68" s="47"/>
      <c r="J68" s="47"/>
      <c r="K68" s="47"/>
      <c r="L68" s="47"/>
    </row>
  </sheetData>
  <mergeCells count="4">
    <mergeCell ref="A1:L1"/>
    <mergeCell ref="A2:L2"/>
    <mergeCell ref="A3:L3"/>
    <mergeCell ref="A4:L4"/>
  </mergeCells>
  <pageMargins left="0.25" right="0.25" top="0.75" bottom="0.75" header="0.3" footer="0.3"/>
  <pageSetup paperSize="9" scale="7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SheetLayoutView="100" workbookViewId="0">
      <selection activeCell="F11" sqref="F11"/>
    </sheetView>
  </sheetViews>
  <sheetFormatPr defaultRowHeight="12.75" customHeight="1" x14ac:dyDescent="0.25"/>
  <cols>
    <col min="1" max="1" width="7.5703125" style="1" customWidth="1"/>
    <col min="2" max="2" width="47.5703125" style="1" customWidth="1"/>
    <col min="3" max="8" width="13.140625" style="1" customWidth="1"/>
    <col min="9" max="9" width="14.140625" style="1" customWidth="1"/>
    <col min="10" max="10" width="14.28515625" style="1" customWidth="1"/>
    <col min="11" max="11" width="15.140625" style="1" customWidth="1"/>
    <col min="12" max="12" width="1.5703125" style="1" customWidth="1"/>
    <col min="13" max="14" width="19" style="1" customWidth="1"/>
    <col min="15" max="16384" width="9.140625" style="1"/>
  </cols>
  <sheetData>
    <row r="1" spans="1:12" s="28" customFormat="1" ht="20.25" customHeight="1" x14ac:dyDescent="0.25">
      <c r="A1" s="31" t="s">
        <v>391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7"/>
    </row>
    <row r="2" spans="1:12" s="28" customFormat="1" ht="19.5" customHeight="1" x14ac:dyDescent="0.25">
      <c r="A2" s="38" t="s">
        <v>393</v>
      </c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2" s="28" customFormat="1" ht="18" customHeight="1" x14ac:dyDescent="0.25">
      <c r="A3" s="33" t="s">
        <v>397</v>
      </c>
      <c r="B3" s="33"/>
      <c r="C3" s="33"/>
      <c r="D3" s="33"/>
      <c r="E3" s="33"/>
      <c r="F3" s="33"/>
      <c r="G3" s="33"/>
      <c r="H3" s="33"/>
      <c r="I3" s="33"/>
      <c r="J3" s="33"/>
      <c r="K3" s="34"/>
      <c r="L3" s="40"/>
    </row>
    <row r="4" spans="1:12" ht="15" customHeight="1" x14ac:dyDescent="0.25">
      <c r="A4" s="5"/>
      <c r="B4" s="5"/>
      <c r="C4" s="5" t="s">
        <v>0</v>
      </c>
      <c r="D4" s="5"/>
      <c r="E4" s="5"/>
      <c r="F4" s="5" t="s">
        <v>1</v>
      </c>
      <c r="G4" s="5"/>
      <c r="H4" s="5"/>
      <c r="I4" s="5" t="s">
        <v>2</v>
      </c>
      <c r="J4" s="5"/>
      <c r="K4" s="5"/>
    </row>
    <row r="5" spans="1:12" ht="39.950000000000003" customHeight="1" x14ac:dyDescent="0.25">
      <c r="A5" s="6" t="s">
        <v>3</v>
      </c>
      <c r="B5" s="7"/>
      <c r="C5" s="6" t="s">
        <v>5</v>
      </c>
      <c r="D5" s="6" t="s">
        <v>300</v>
      </c>
      <c r="E5" s="6"/>
      <c r="F5" s="6" t="s">
        <v>5</v>
      </c>
      <c r="G5" s="6" t="s">
        <v>6</v>
      </c>
      <c r="H5" s="6"/>
      <c r="I5" s="6" t="s">
        <v>5</v>
      </c>
      <c r="J5" s="6" t="s">
        <v>6</v>
      </c>
      <c r="K5" s="5"/>
    </row>
    <row r="6" spans="1:12" ht="20.100000000000001" customHeight="1" x14ac:dyDescent="0.25">
      <c r="A6" s="6" t="s">
        <v>7</v>
      </c>
      <c r="B6" s="6"/>
      <c r="C6" s="6" t="s">
        <v>301</v>
      </c>
      <c r="D6" s="6" t="s">
        <v>13</v>
      </c>
      <c r="E6" s="6" t="s">
        <v>153</v>
      </c>
      <c r="F6" s="6" t="s">
        <v>302</v>
      </c>
      <c r="G6" s="6" t="s">
        <v>13</v>
      </c>
      <c r="H6" s="6" t="s">
        <v>153</v>
      </c>
      <c r="I6" s="6" t="s">
        <v>303</v>
      </c>
      <c r="J6" s="6" t="s">
        <v>13</v>
      </c>
      <c r="K6" s="6" t="s">
        <v>153</v>
      </c>
    </row>
    <row r="7" spans="1:12" ht="15" customHeight="1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</row>
    <row r="8" spans="1:12" ht="39.950000000000003" customHeight="1" x14ac:dyDescent="0.25">
      <c r="A8" s="9">
        <v>7000</v>
      </c>
      <c r="B8" s="10" t="s">
        <v>304</v>
      </c>
      <c r="C8" s="11">
        <f>SUM(D8:E8)</f>
        <v>-88321000</v>
      </c>
      <c r="D8" s="11">
        <f>Ekamutner!E18-Gorcarnakan_caxs!G9</f>
        <v>-5000000</v>
      </c>
      <c r="E8" s="11">
        <f>Ekamutner!F18-Gorcarnakan_caxs!H9</f>
        <v>-83321000</v>
      </c>
      <c r="F8" s="11">
        <f>SUM(G8:H8)</f>
        <v>-88321000</v>
      </c>
      <c r="G8" s="11">
        <f>Ekamutner!H18-Gorcarnakan_caxs!J9</f>
        <v>-5000000</v>
      </c>
      <c r="H8" s="11">
        <f>Ekamutner!I18-Gorcarnakan_caxs!K9</f>
        <v>-83321000</v>
      </c>
      <c r="I8" s="11">
        <f>SUM(J8:K8)</f>
        <v>177075858.90000001</v>
      </c>
      <c r="J8" s="11">
        <f>Ekamutner!K18-Gorcarnakan_caxs!M9</f>
        <v>156405706.90000001</v>
      </c>
      <c r="K8" s="11">
        <f>Ekamutner!L18-Gorcarnakan_caxs!N9</f>
        <v>20670152</v>
      </c>
    </row>
    <row r="12" spans="1:12" ht="39.950000000000003" customHeight="1" x14ac:dyDescent="0.25">
      <c r="A12" s="2"/>
    </row>
  </sheetData>
  <mergeCells count="3">
    <mergeCell ref="A1:K1"/>
    <mergeCell ref="A2:K2"/>
    <mergeCell ref="A3:K3"/>
  </mergeCells>
  <pageMargins left="0.25" right="0.25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zoomScale="85" zoomScaleNormal="85" zoomScaleSheetLayoutView="100" workbookViewId="0">
      <selection activeCell="B94" sqref="B94"/>
    </sheetView>
  </sheetViews>
  <sheetFormatPr defaultRowHeight="12.75" customHeight="1" x14ac:dyDescent="0.25"/>
  <cols>
    <col min="1" max="1" width="7.5703125" style="1" customWidth="1"/>
    <col min="2" max="2" width="48.85546875" style="1" customWidth="1"/>
    <col min="3" max="3" width="7" style="1" customWidth="1"/>
    <col min="4" max="8" width="13.140625" style="1" customWidth="1"/>
    <col min="9" max="12" width="14.28515625" style="1" customWidth="1"/>
    <col min="13" max="13" width="4.7109375" style="1" customWidth="1"/>
    <col min="14" max="14" width="19" style="1" customWidth="1"/>
    <col min="15" max="16384" width="9.140625" style="1"/>
  </cols>
  <sheetData>
    <row r="1" spans="1:12" s="28" customFormat="1" ht="20.25" customHeight="1" x14ac:dyDescent="0.25">
      <c r="A1" s="41" t="s">
        <v>391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37"/>
    </row>
    <row r="2" spans="1:12" s="28" customFormat="1" ht="19.5" customHeight="1" x14ac:dyDescent="0.25">
      <c r="A2" s="38" t="s">
        <v>393</v>
      </c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2" s="28" customFormat="1" ht="18" customHeight="1" x14ac:dyDescent="0.25">
      <c r="A3" s="33" t="s">
        <v>398</v>
      </c>
      <c r="B3" s="33"/>
      <c r="C3" s="33"/>
      <c r="D3" s="33"/>
      <c r="E3" s="33"/>
      <c r="F3" s="33"/>
      <c r="G3" s="33"/>
      <c r="H3" s="33"/>
      <c r="I3" s="33"/>
      <c r="J3" s="33"/>
      <c r="K3" s="34"/>
      <c r="L3" s="40"/>
    </row>
    <row r="5" spans="1:12" ht="15" customHeight="1" x14ac:dyDescent="0.25">
      <c r="A5" s="5" t="s">
        <v>198</v>
      </c>
      <c r="B5" s="5"/>
      <c r="C5" s="5"/>
      <c r="D5" s="5" t="s">
        <v>305</v>
      </c>
      <c r="E5" s="5"/>
      <c r="F5" s="5"/>
      <c r="G5" s="5" t="s">
        <v>306</v>
      </c>
      <c r="H5" s="5"/>
      <c r="I5" s="5"/>
      <c r="J5" s="5" t="s">
        <v>307</v>
      </c>
      <c r="K5" s="5"/>
      <c r="L5" s="5"/>
    </row>
    <row r="6" spans="1:12" ht="39.950000000000003" customHeight="1" x14ac:dyDescent="0.25">
      <c r="A6" s="6" t="s">
        <v>308</v>
      </c>
      <c r="B6" s="7"/>
      <c r="C6" s="6"/>
      <c r="D6" s="6" t="s">
        <v>199</v>
      </c>
      <c r="E6" s="6" t="s">
        <v>309</v>
      </c>
      <c r="F6" s="6"/>
      <c r="G6" s="6" t="s">
        <v>201</v>
      </c>
      <c r="H6" s="6" t="s">
        <v>310</v>
      </c>
      <c r="I6" s="6"/>
      <c r="J6" s="6" t="s">
        <v>203</v>
      </c>
      <c r="K6" s="5" t="s">
        <v>309</v>
      </c>
      <c r="L6" s="5"/>
    </row>
    <row r="7" spans="1:12" ht="20.100000000000001" customHeight="1" x14ac:dyDescent="0.25">
      <c r="A7" s="6"/>
      <c r="B7" s="6" t="s">
        <v>205</v>
      </c>
      <c r="C7" s="6" t="s">
        <v>308</v>
      </c>
      <c r="D7" s="6"/>
      <c r="E7" s="6" t="s">
        <v>10</v>
      </c>
      <c r="F7" s="6" t="s">
        <v>206</v>
      </c>
      <c r="G7" s="6"/>
      <c r="H7" s="6" t="s">
        <v>10</v>
      </c>
      <c r="I7" s="6" t="s">
        <v>206</v>
      </c>
      <c r="J7" s="6"/>
      <c r="K7" s="5" t="s">
        <v>10</v>
      </c>
      <c r="L7" s="5" t="s">
        <v>206</v>
      </c>
    </row>
    <row r="8" spans="1:12" ht="15" customHeight="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</row>
    <row r="9" spans="1:12" ht="31.5" customHeight="1" x14ac:dyDescent="0.25">
      <c r="A9" s="9">
        <v>8000</v>
      </c>
      <c r="B9" s="10" t="s">
        <v>311</v>
      </c>
      <c r="C9" s="9"/>
      <c r="D9" s="11">
        <f t="shared" ref="D9:L9" si="0">SUM(D11,D71)</f>
        <v>88321000</v>
      </c>
      <c r="E9" s="11">
        <f t="shared" si="0"/>
        <v>5000000</v>
      </c>
      <c r="F9" s="11">
        <f t="shared" si="0"/>
        <v>83321000</v>
      </c>
      <c r="G9" s="11">
        <f t="shared" si="0"/>
        <v>88321000</v>
      </c>
      <c r="H9" s="11">
        <f t="shared" si="0"/>
        <v>5000000</v>
      </c>
      <c r="I9" s="11">
        <f t="shared" si="0"/>
        <v>83321000</v>
      </c>
      <c r="J9" s="11">
        <f t="shared" si="0"/>
        <v>-177075858.90000001</v>
      </c>
      <c r="K9" s="11">
        <f t="shared" si="0"/>
        <v>-156405706.90000001</v>
      </c>
      <c r="L9" s="11">
        <f t="shared" si="0"/>
        <v>-20670151.999999985</v>
      </c>
    </row>
    <row r="10" spans="1:12" ht="39.75" hidden="1" customHeight="1" x14ac:dyDescent="0.25">
      <c r="A10" s="9"/>
      <c r="B10" s="10" t="s">
        <v>160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39.75" customHeight="1" x14ac:dyDescent="0.25">
      <c r="A11" s="9">
        <v>8100</v>
      </c>
      <c r="B11" s="10" t="s">
        <v>312</v>
      </c>
      <c r="C11" s="9"/>
      <c r="D11" s="11">
        <f t="shared" ref="D11:L11" si="1">SUM(D13,D41)</f>
        <v>88321000</v>
      </c>
      <c r="E11" s="11">
        <f t="shared" si="1"/>
        <v>5000000</v>
      </c>
      <c r="F11" s="11">
        <f t="shared" si="1"/>
        <v>83321000</v>
      </c>
      <c r="G11" s="11">
        <f t="shared" si="1"/>
        <v>88321000</v>
      </c>
      <c r="H11" s="11">
        <f t="shared" si="1"/>
        <v>5000000</v>
      </c>
      <c r="I11" s="11">
        <f t="shared" si="1"/>
        <v>83321000</v>
      </c>
      <c r="J11" s="11">
        <f t="shared" si="1"/>
        <v>-177075858.90000001</v>
      </c>
      <c r="K11" s="11">
        <f t="shared" si="1"/>
        <v>-156405706.90000001</v>
      </c>
      <c r="L11" s="11">
        <f t="shared" si="1"/>
        <v>-20670151.999999985</v>
      </c>
    </row>
    <row r="12" spans="1:12" ht="39.75" hidden="1" customHeight="1" x14ac:dyDescent="0.25">
      <c r="A12" s="9"/>
      <c r="B12" s="10" t="s">
        <v>160</v>
      </c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 ht="39.75" hidden="1" customHeight="1" x14ac:dyDescent="0.25">
      <c r="A13" s="9">
        <v>8110</v>
      </c>
      <c r="B13" s="10" t="s">
        <v>313</v>
      </c>
      <c r="C13" s="9"/>
      <c r="D13" s="11">
        <f t="shared" ref="D13:L13" si="2">SUM(D15,D19)</f>
        <v>0</v>
      </c>
      <c r="E13" s="11">
        <f t="shared" si="2"/>
        <v>0</v>
      </c>
      <c r="F13" s="11">
        <f t="shared" si="2"/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</row>
    <row r="14" spans="1:12" ht="39.75" hidden="1" customHeight="1" x14ac:dyDescent="0.25">
      <c r="A14" s="9"/>
      <c r="B14" s="10" t="s">
        <v>160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39.75" hidden="1" customHeight="1" x14ac:dyDescent="0.25">
      <c r="A15" s="9">
        <v>8111</v>
      </c>
      <c r="B15" s="10" t="s">
        <v>314</v>
      </c>
      <c r="C15" s="9"/>
      <c r="D15" s="11">
        <f>SUM(D17:D18)</f>
        <v>0</v>
      </c>
      <c r="E15" s="11" t="s">
        <v>19</v>
      </c>
      <c r="F15" s="11">
        <f>SUM(F17:F18)</f>
        <v>0</v>
      </c>
      <c r="G15" s="11">
        <f>SUM(G17:G18)</f>
        <v>0</v>
      </c>
      <c r="H15" s="11" t="s">
        <v>19</v>
      </c>
      <c r="I15" s="11">
        <f>SUM(I17:I18)</f>
        <v>0</v>
      </c>
      <c r="J15" s="11">
        <f>SUM(J17:J18)</f>
        <v>0</v>
      </c>
      <c r="K15" s="11" t="s">
        <v>19</v>
      </c>
      <c r="L15" s="11">
        <f>SUM(L17:L18)</f>
        <v>0</v>
      </c>
    </row>
    <row r="16" spans="1:12" ht="39.75" hidden="1" customHeight="1" x14ac:dyDescent="0.25">
      <c r="A16" s="9"/>
      <c r="B16" s="10" t="s">
        <v>162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ht="39.75" hidden="1" customHeight="1" x14ac:dyDescent="0.25">
      <c r="A17" s="9">
        <v>8112</v>
      </c>
      <c r="B17" s="10" t="s">
        <v>315</v>
      </c>
      <c r="C17" s="9" t="s">
        <v>316</v>
      </c>
      <c r="D17" s="11">
        <f>SUM(E17,F17)</f>
        <v>0</v>
      </c>
      <c r="E17" s="11" t="s">
        <v>19</v>
      </c>
      <c r="F17" s="11">
        <v>0</v>
      </c>
      <c r="G17" s="11">
        <f>SUM(H17,I17)</f>
        <v>0</v>
      </c>
      <c r="H17" s="11" t="s">
        <v>19</v>
      </c>
      <c r="I17" s="11">
        <v>0</v>
      </c>
      <c r="J17" s="11">
        <f>SUM(K17,L17)</f>
        <v>0</v>
      </c>
      <c r="K17" s="11" t="s">
        <v>19</v>
      </c>
      <c r="L17" s="11">
        <v>0</v>
      </c>
    </row>
    <row r="18" spans="1:12" ht="39.75" hidden="1" customHeight="1" x14ac:dyDescent="0.25">
      <c r="A18" s="9">
        <v>8113</v>
      </c>
      <c r="B18" s="10" t="s">
        <v>317</v>
      </c>
      <c r="C18" s="9" t="s">
        <v>318</v>
      </c>
      <c r="D18" s="11">
        <f>SUM(E18,F18)</f>
        <v>0</v>
      </c>
      <c r="E18" s="11" t="s">
        <v>19</v>
      </c>
      <c r="F18" s="11">
        <v>0</v>
      </c>
      <c r="G18" s="11">
        <f>SUM(H18,I18)</f>
        <v>0</v>
      </c>
      <c r="H18" s="11" t="s">
        <v>19</v>
      </c>
      <c r="I18" s="11">
        <v>0</v>
      </c>
      <c r="J18" s="11">
        <f>SUM(K18,L18)</f>
        <v>0</v>
      </c>
      <c r="K18" s="11" t="s">
        <v>19</v>
      </c>
      <c r="L18" s="11">
        <v>0</v>
      </c>
    </row>
    <row r="19" spans="1:12" ht="39.75" hidden="1" customHeight="1" x14ac:dyDescent="0.25">
      <c r="A19" s="9">
        <v>8120</v>
      </c>
      <c r="B19" s="10" t="s">
        <v>319</v>
      </c>
      <c r="C19" s="9"/>
      <c r="D19" s="11">
        <f t="shared" ref="D19:L19" si="3">SUM(D21,D31)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1">
        <f t="shared" si="3"/>
        <v>0</v>
      </c>
      <c r="J19" s="11">
        <f t="shared" si="3"/>
        <v>0</v>
      </c>
      <c r="K19" s="11">
        <f t="shared" si="3"/>
        <v>0</v>
      </c>
      <c r="L19" s="11">
        <f t="shared" si="3"/>
        <v>0</v>
      </c>
    </row>
    <row r="20" spans="1:12" ht="39.75" hidden="1" customHeight="1" x14ac:dyDescent="0.25">
      <c r="A20" s="9"/>
      <c r="B20" s="10" t="s">
        <v>160</v>
      </c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39.75" hidden="1" customHeight="1" x14ac:dyDescent="0.25">
      <c r="A21" s="9">
        <v>8121</v>
      </c>
      <c r="B21" s="10" t="s">
        <v>320</v>
      </c>
      <c r="C21" s="9"/>
      <c r="D21" s="11">
        <f>SUM(D23,D27)</f>
        <v>0</v>
      </c>
      <c r="E21" s="11" t="s">
        <v>19</v>
      </c>
      <c r="F21" s="11">
        <f>SUM(F23,F27)</f>
        <v>0</v>
      </c>
      <c r="G21" s="11">
        <f>SUM(G23,G27)</f>
        <v>0</v>
      </c>
      <c r="H21" s="11" t="s">
        <v>19</v>
      </c>
      <c r="I21" s="11">
        <f>SUM(I23,I27)</f>
        <v>0</v>
      </c>
      <c r="J21" s="11">
        <f>SUM(J23,J27)</f>
        <v>0</v>
      </c>
      <c r="K21" s="11" t="s">
        <v>19</v>
      </c>
      <c r="L21" s="11">
        <f>SUM(L23,L27)</f>
        <v>0</v>
      </c>
    </row>
    <row r="22" spans="1:12" ht="39.75" hidden="1" customHeight="1" x14ac:dyDescent="0.25">
      <c r="A22" s="9"/>
      <c r="B22" s="10" t="s">
        <v>162</v>
      </c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ht="39.75" hidden="1" customHeight="1" x14ac:dyDescent="0.25">
      <c r="A23" s="9">
        <v>8122</v>
      </c>
      <c r="B23" s="10" t="s">
        <v>321</v>
      </c>
      <c r="C23" s="9" t="s">
        <v>322</v>
      </c>
      <c r="D23" s="11">
        <f>SUM(D25:D26)</f>
        <v>0</v>
      </c>
      <c r="E23" s="11" t="s">
        <v>19</v>
      </c>
      <c r="F23" s="11">
        <f>SUM(F25:F26)</f>
        <v>0</v>
      </c>
      <c r="G23" s="11">
        <f>SUM(G25:G26)</f>
        <v>0</v>
      </c>
      <c r="H23" s="11" t="s">
        <v>19</v>
      </c>
      <c r="I23" s="11">
        <f>SUM(I25:I26)</f>
        <v>0</v>
      </c>
      <c r="J23" s="11">
        <f>SUM(J25:J26)</f>
        <v>0</v>
      </c>
      <c r="K23" s="11" t="s">
        <v>19</v>
      </c>
      <c r="L23" s="11">
        <f>SUM(L25:L26)</f>
        <v>0</v>
      </c>
    </row>
    <row r="24" spans="1:12" ht="39.75" hidden="1" customHeight="1" x14ac:dyDescent="0.25">
      <c r="A24" s="9"/>
      <c r="B24" s="10" t="s">
        <v>162</v>
      </c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39.75" hidden="1" customHeight="1" x14ac:dyDescent="0.25">
      <c r="A25" s="9">
        <v>8123</v>
      </c>
      <c r="B25" s="10" t="s">
        <v>323</v>
      </c>
      <c r="C25" s="9"/>
      <c r="D25" s="11">
        <f>SUM(E25,F25)</f>
        <v>0</v>
      </c>
      <c r="E25" s="11" t="s">
        <v>19</v>
      </c>
      <c r="F25" s="11">
        <v>0</v>
      </c>
      <c r="G25" s="11">
        <f>SUM(H25,I25)</f>
        <v>0</v>
      </c>
      <c r="H25" s="11" t="s">
        <v>19</v>
      </c>
      <c r="I25" s="11">
        <v>0</v>
      </c>
      <c r="J25" s="11">
        <f>SUM(K25,L25)</f>
        <v>0</v>
      </c>
      <c r="K25" s="11" t="s">
        <v>19</v>
      </c>
      <c r="L25" s="11">
        <v>0</v>
      </c>
    </row>
    <row r="26" spans="1:12" ht="39.75" hidden="1" customHeight="1" x14ac:dyDescent="0.25">
      <c r="A26" s="9">
        <v>8124</v>
      </c>
      <c r="B26" s="10" t="s">
        <v>324</v>
      </c>
      <c r="C26" s="9"/>
      <c r="D26" s="11">
        <f>SUM(E26,F26)</f>
        <v>0</v>
      </c>
      <c r="E26" s="11" t="s">
        <v>19</v>
      </c>
      <c r="F26" s="11">
        <v>0</v>
      </c>
      <c r="G26" s="11">
        <f>SUM(H26,I26)</f>
        <v>0</v>
      </c>
      <c r="H26" s="11" t="s">
        <v>19</v>
      </c>
      <c r="I26" s="11">
        <v>0</v>
      </c>
      <c r="J26" s="11">
        <f>SUM(K26,L26)</f>
        <v>0</v>
      </c>
      <c r="K26" s="11" t="s">
        <v>19</v>
      </c>
      <c r="L26" s="11">
        <v>0</v>
      </c>
    </row>
    <row r="27" spans="1:12" ht="39.75" hidden="1" customHeight="1" x14ac:dyDescent="0.25">
      <c r="A27" s="9">
        <v>8130</v>
      </c>
      <c r="B27" s="10" t="s">
        <v>325</v>
      </c>
      <c r="C27" s="9" t="s">
        <v>326</v>
      </c>
      <c r="D27" s="11">
        <f>SUM(D29:D30)</f>
        <v>0</v>
      </c>
      <c r="E27" s="11" t="s">
        <v>19</v>
      </c>
      <c r="F27" s="11">
        <f>SUM(F29:F30)</f>
        <v>0</v>
      </c>
      <c r="G27" s="11">
        <f>SUM(G29:G30)</f>
        <v>0</v>
      </c>
      <c r="H27" s="11" t="s">
        <v>19</v>
      </c>
      <c r="I27" s="11">
        <f>SUM(I29:I30)</f>
        <v>0</v>
      </c>
      <c r="J27" s="11">
        <f>SUM(J29:J30)</f>
        <v>0</v>
      </c>
      <c r="K27" s="11" t="s">
        <v>19</v>
      </c>
      <c r="L27" s="11">
        <f>SUM(L29:L30)</f>
        <v>0</v>
      </c>
    </row>
    <row r="28" spans="1:12" ht="33.75" hidden="1" customHeight="1" x14ac:dyDescent="0.25">
      <c r="A28" s="9"/>
      <c r="B28" s="10" t="s">
        <v>162</v>
      </c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39.75" hidden="1" customHeight="1" x14ac:dyDescent="0.25">
      <c r="A29" s="9">
        <v>8131</v>
      </c>
      <c r="B29" s="10" t="s">
        <v>327</v>
      </c>
      <c r="C29" s="9"/>
      <c r="D29" s="11">
        <f>SUM(E29,F29)</f>
        <v>0</v>
      </c>
      <c r="E29" s="11" t="s">
        <v>19</v>
      </c>
      <c r="F29" s="11">
        <v>0</v>
      </c>
      <c r="G29" s="11">
        <f>SUM(H29,I29)</f>
        <v>0</v>
      </c>
      <c r="H29" s="11" t="s">
        <v>19</v>
      </c>
      <c r="I29" s="11">
        <v>0</v>
      </c>
      <c r="J29" s="11">
        <f>SUM(K29,L29)</f>
        <v>0</v>
      </c>
      <c r="K29" s="11" t="s">
        <v>19</v>
      </c>
      <c r="L29" s="11">
        <v>0</v>
      </c>
    </row>
    <row r="30" spans="1:12" ht="39.75" hidden="1" customHeight="1" x14ac:dyDescent="0.25">
      <c r="A30" s="9">
        <v>8132</v>
      </c>
      <c r="B30" s="10" t="s">
        <v>328</v>
      </c>
      <c r="C30" s="9"/>
      <c r="D30" s="11">
        <f>SUM(E30,F30)</f>
        <v>0</v>
      </c>
      <c r="E30" s="11" t="s">
        <v>19</v>
      </c>
      <c r="F30" s="11">
        <v>0</v>
      </c>
      <c r="G30" s="11">
        <f>SUM(H30,I30)</f>
        <v>0</v>
      </c>
      <c r="H30" s="11" t="s">
        <v>19</v>
      </c>
      <c r="I30" s="11">
        <v>0</v>
      </c>
      <c r="J30" s="11">
        <f>SUM(K30,L30)</f>
        <v>0</v>
      </c>
      <c r="K30" s="11" t="s">
        <v>19</v>
      </c>
      <c r="L30" s="11">
        <v>0</v>
      </c>
    </row>
    <row r="31" spans="1:12" ht="39.75" hidden="1" customHeight="1" x14ac:dyDescent="0.25">
      <c r="A31" s="9">
        <v>8140</v>
      </c>
      <c r="B31" s="10" t="s">
        <v>329</v>
      </c>
      <c r="C31" s="9"/>
      <c r="D31" s="11">
        <f t="shared" ref="D31:L31" si="4">SUM(D33,D37)</f>
        <v>0</v>
      </c>
      <c r="E31" s="11">
        <f t="shared" si="4"/>
        <v>0</v>
      </c>
      <c r="F31" s="11">
        <f t="shared" si="4"/>
        <v>0</v>
      </c>
      <c r="G31" s="11">
        <f t="shared" si="4"/>
        <v>0</v>
      </c>
      <c r="H31" s="11">
        <f t="shared" si="4"/>
        <v>0</v>
      </c>
      <c r="I31" s="11">
        <f t="shared" si="4"/>
        <v>0</v>
      </c>
      <c r="J31" s="11">
        <f t="shared" si="4"/>
        <v>0</v>
      </c>
      <c r="K31" s="11">
        <f t="shared" si="4"/>
        <v>0</v>
      </c>
      <c r="L31" s="11">
        <f t="shared" si="4"/>
        <v>0</v>
      </c>
    </row>
    <row r="32" spans="1:12" ht="39.75" hidden="1" customHeight="1" x14ac:dyDescent="0.25">
      <c r="A32" s="9"/>
      <c r="B32" s="10" t="s">
        <v>162</v>
      </c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39.75" hidden="1" customHeight="1" x14ac:dyDescent="0.25">
      <c r="A33" s="9">
        <v>8141</v>
      </c>
      <c r="B33" s="10" t="s">
        <v>330</v>
      </c>
      <c r="C33" s="9" t="s">
        <v>322</v>
      </c>
      <c r="D33" s="11">
        <f t="shared" ref="D33:L33" si="5">SUM(D35:D36)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</row>
    <row r="34" spans="1:12" ht="39.75" hidden="1" customHeight="1" x14ac:dyDescent="0.25">
      <c r="A34" s="9"/>
      <c r="B34" s="10" t="s">
        <v>162</v>
      </c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ht="39.75" hidden="1" customHeight="1" x14ac:dyDescent="0.25">
      <c r="A35" s="9">
        <v>8142</v>
      </c>
      <c r="B35" s="10" t="s">
        <v>331</v>
      </c>
      <c r="C35" s="9"/>
      <c r="D35" s="11">
        <f>SUM(E35,F35)</f>
        <v>0</v>
      </c>
      <c r="E35" s="11">
        <v>0</v>
      </c>
      <c r="F35" s="11" t="s">
        <v>19</v>
      </c>
      <c r="G35" s="11">
        <f>SUM(H35,I35)</f>
        <v>0</v>
      </c>
      <c r="H35" s="11">
        <v>0</v>
      </c>
      <c r="I35" s="11" t="s">
        <v>19</v>
      </c>
      <c r="J35" s="11">
        <f>SUM(K35,L35)</f>
        <v>0</v>
      </c>
      <c r="K35" s="11">
        <v>0</v>
      </c>
      <c r="L35" s="11" t="s">
        <v>19</v>
      </c>
    </row>
    <row r="36" spans="1:12" ht="39.75" hidden="1" customHeight="1" x14ac:dyDescent="0.25">
      <c r="A36" s="9">
        <v>8143</v>
      </c>
      <c r="B36" s="10" t="s">
        <v>332</v>
      </c>
      <c r="C36" s="9"/>
      <c r="D36" s="11">
        <f>SUM(E36,F36)</f>
        <v>0</v>
      </c>
      <c r="E36" s="11">
        <v>0</v>
      </c>
      <c r="F36" s="11" t="s">
        <v>19</v>
      </c>
      <c r="G36" s="11">
        <f>SUM(H36,I36)</f>
        <v>0</v>
      </c>
      <c r="H36" s="11">
        <v>0</v>
      </c>
      <c r="I36" s="11" t="s">
        <v>19</v>
      </c>
      <c r="J36" s="11">
        <f>SUM(K36,L36)</f>
        <v>0</v>
      </c>
      <c r="K36" s="11">
        <v>0</v>
      </c>
      <c r="L36" s="11" t="s">
        <v>19</v>
      </c>
    </row>
    <row r="37" spans="1:12" ht="39.75" hidden="1" customHeight="1" x14ac:dyDescent="0.25">
      <c r="A37" s="9">
        <v>8150</v>
      </c>
      <c r="B37" s="10" t="s">
        <v>333</v>
      </c>
      <c r="C37" s="9" t="s">
        <v>326</v>
      </c>
      <c r="D37" s="11">
        <f t="shared" ref="D37:L37" si="6">SUM(D39:D40)</f>
        <v>0</v>
      </c>
      <c r="E37" s="11">
        <f t="shared" si="6"/>
        <v>0</v>
      </c>
      <c r="F37" s="11">
        <f t="shared" si="6"/>
        <v>0</v>
      </c>
      <c r="G37" s="11">
        <f t="shared" si="6"/>
        <v>0</v>
      </c>
      <c r="H37" s="11">
        <f t="shared" si="6"/>
        <v>0</v>
      </c>
      <c r="I37" s="11">
        <f t="shared" si="6"/>
        <v>0</v>
      </c>
      <c r="J37" s="11">
        <f t="shared" si="6"/>
        <v>0</v>
      </c>
      <c r="K37" s="11">
        <f t="shared" si="6"/>
        <v>0</v>
      </c>
      <c r="L37" s="11">
        <f t="shared" si="6"/>
        <v>0</v>
      </c>
    </row>
    <row r="38" spans="1:12" ht="39.75" hidden="1" customHeight="1" x14ac:dyDescent="0.25">
      <c r="A38" s="9"/>
      <c r="B38" s="10" t="s">
        <v>162</v>
      </c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ht="39.75" hidden="1" customHeight="1" x14ac:dyDescent="0.25">
      <c r="A39" s="9">
        <v>8151</v>
      </c>
      <c r="B39" s="10" t="s">
        <v>327</v>
      </c>
      <c r="C39" s="9"/>
      <c r="D39" s="11">
        <f>SUM(E39,F39)</f>
        <v>0</v>
      </c>
      <c r="E39" s="11">
        <v>0</v>
      </c>
      <c r="F39" s="11" t="s">
        <v>19</v>
      </c>
      <c r="G39" s="11">
        <f>SUM(H39,I39)</f>
        <v>0</v>
      </c>
      <c r="H39" s="11">
        <v>0</v>
      </c>
      <c r="I39" s="11" t="s">
        <v>19</v>
      </c>
      <c r="J39" s="11">
        <f>SUM(K39,L39)</f>
        <v>0</v>
      </c>
      <c r="K39" s="11">
        <v>0</v>
      </c>
      <c r="L39" s="11" t="s">
        <v>19</v>
      </c>
    </row>
    <row r="40" spans="1:12" ht="39.75" hidden="1" customHeight="1" x14ac:dyDescent="0.25">
      <c r="A40" s="9">
        <v>8152</v>
      </c>
      <c r="B40" s="10" t="s">
        <v>334</v>
      </c>
      <c r="C40" s="9"/>
      <c r="D40" s="11">
        <f>SUM(E40,F40)</f>
        <v>0</v>
      </c>
      <c r="E40" s="11">
        <v>0</v>
      </c>
      <c r="F40" s="11" t="s">
        <v>19</v>
      </c>
      <c r="G40" s="11">
        <f>SUM(H40,I40)</f>
        <v>0</v>
      </c>
      <c r="H40" s="11">
        <v>0</v>
      </c>
      <c r="I40" s="11" t="s">
        <v>19</v>
      </c>
      <c r="J40" s="11">
        <f>SUM(K40,L40)</f>
        <v>0</v>
      </c>
      <c r="K40" s="11">
        <v>0</v>
      </c>
      <c r="L40" s="11" t="s">
        <v>19</v>
      </c>
    </row>
    <row r="41" spans="1:12" ht="37.5" customHeight="1" x14ac:dyDescent="0.25">
      <c r="A41" s="9">
        <v>8160</v>
      </c>
      <c r="B41" s="10" t="s">
        <v>335</v>
      </c>
      <c r="C41" s="9"/>
      <c r="D41" s="11">
        <f t="shared" ref="D41:L41" si="7">SUM(D43,D48,D52,D67,D68,D69)</f>
        <v>88321000</v>
      </c>
      <c r="E41" s="11">
        <f t="shared" si="7"/>
        <v>5000000</v>
      </c>
      <c r="F41" s="11">
        <f t="shared" si="7"/>
        <v>83321000</v>
      </c>
      <c r="G41" s="11">
        <f t="shared" si="7"/>
        <v>88321000</v>
      </c>
      <c r="H41" s="11">
        <f t="shared" si="7"/>
        <v>5000000</v>
      </c>
      <c r="I41" s="11">
        <f t="shared" si="7"/>
        <v>83321000</v>
      </c>
      <c r="J41" s="11">
        <f t="shared" si="7"/>
        <v>-177075858.90000001</v>
      </c>
      <c r="K41" s="11">
        <f t="shared" si="7"/>
        <v>-156405706.90000001</v>
      </c>
      <c r="L41" s="11">
        <f t="shared" si="7"/>
        <v>-20670151.999999985</v>
      </c>
    </row>
    <row r="42" spans="1:12" ht="39.75" hidden="1" customHeight="1" x14ac:dyDescent="0.25">
      <c r="A42" s="9"/>
      <c r="B42" s="10" t="s">
        <v>160</v>
      </c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ht="39.75" hidden="1" customHeight="1" x14ac:dyDescent="0.25">
      <c r="A43" s="9">
        <v>8161</v>
      </c>
      <c r="B43" s="10" t="s">
        <v>336</v>
      </c>
      <c r="C43" s="9"/>
      <c r="D43" s="11">
        <f>SUM(D45:D47)</f>
        <v>0</v>
      </c>
      <c r="E43" s="11" t="s">
        <v>19</v>
      </c>
      <c r="F43" s="11">
        <f>SUM(F45:F47)</f>
        <v>0</v>
      </c>
      <c r="G43" s="11">
        <f>SUM(G45:G47)</f>
        <v>0</v>
      </c>
      <c r="H43" s="11" t="s">
        <v>19</v>
      </c>
      <c r="I43" s="11">
        <f>SUM(I46:I47)</f>
        <v>0</v>
      </c>
      <c r="J43" s="11">
        <f>SUM(J45:J47)</f>
        <v>0</v>
      </c>
      <c r="K43" s="11" t="s">
        <v>19</v>
      </c>
      <c r="L43" s="11">
        <f>SUM(L46:L47)</f>
        <v>0</v>
      </c>
    </row>
    <row r="44" spans="1:12" ht="39.75" hidden="1" customHeight="1" x14ac:dyDescent="0.25">
      <c r="A44" s="9"/>
      <c r="B44" s="10" t="s">
        <v>162</v>
      </c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ht="39.75" hidden="1" customHeight="1" x14ac:dyDescent="0.25">
      <c r="A45" s="9">
        <v>8162</v>
      </c>
      <c r="B45" s="10" t="s">
        <v>337</v>
      </c>
      <c r="C45" s="9" t="s">
        <v>338</v>
      </c>
      <c r="D45" s="11">
        <f>SUM(E45,F45)</f>
        <v>0</v>
      </c>
      <c r="E45" s="11" t="s">
        <v>19</v>
      </c>
      <c r="F45" s="11"/>
      <c r="G45" s="11">
        <f>SUM(H45,I45)</f>
        <v>0</v>
      </c>
      <c r="H45" s="11" t="s">
        <v>19</v>
      </c>
      <c r="I45" s="11"/>
      <c r="J45" s="11">
        <f>SUM(K45,L45)</f>
        <v>0</v>
      </c>
      <c r="K45" s="11" t="s">
        <v>19</v>
      </c>
      <c r="L45" s="11"/>
    </row>
    <row r="46" spans="1:12" ht="39.75" hidden="1" customHeight="1" x14ac:dyDescent="0.25">
      <c r="A46" s="9">
        <v>8163</v>
      </c>
      <c r="B46" s="10" t="s">
        <v>339</v>
      </c>
      <c r="C46" s="9" t="s">
        <v>338</v>
      </c>
      <c r="D46" s="11">
        <f>SUM(E46,F46)</f>
        <v>0</v>
      </c>
      <c r="E46" s="11" t="s">
        <v>19</v>
      </c>
      <c r="F46" s="11">
        <v>0</v>
      </c>
      <c r="G46" s="11">
        <f>SUM(H46,I46)</f>
        <v>0</v>
      </c>
      <c r="H46" s="11" t="s">
        <v>19</v>
      </c>
      <c r="I46" s="11">
        <v>0</v>
      </c>
      <c r="J46" s="11">
        <f>SUM(K46,L46)</f>
        <v>0</v>
      </c>
      <c r="K46" s="11" t="s">
        <v>19</v>
      </c>
      <c r="L46" s="11">
        <v>0</v>
      </c>
    </row>
    <row r="47" spans="1:12" ht="39.75" hidden="1" customHeight="1" x14ac:dyDescent="0.25">
      <c r="A47" s="9">
        <v>8164</v>
      </c>
      <c r="B47" s="10" t="s">
        <v>340</v>
      </c>
      <c r="C47" s="9" t="s">
        <v>341</v>
      </c>
      <c r="D47" s="11">
        <f>SUM(E47,F47)</f>
        <v>0</v>
      </c>
      <c r="E47" s="11" t="s">
        <v>19</v>
      </c>
      <c r="F47" s="11">
        <v>0</v>
      </c>
      <c r="G47" s="11">
        <f>SUM(H47,I47)</f>
        <v>0</v>
      </c>
      <c r="H47" s="11" t="s">
        <v>19</v>
      </c>
      <c r="I47" s="11">
        <v>0</v>
      </c>
      <c r="J47" s="11">
        <f>SUM(K47,L47)</f>
        <v>0</v>
      </c>
      <c r="K47" s="11" t="s">
        <v>19</v>
      </c>
      <c r="L47" s="11">
        <v>0</v>
      </c>
    </row>
    <row r="48" spans="1:12" ht="39.75" hidden="1" customHeight="1" x14ac:dyDescent="0.25">
      <c r="A48" s="9">
        <v>8170</v>
      </c>
      <c r="B48" s="10" t="s">
        <v>342</v>
      </c>
      <c r="C48" s="9"/>
      <c r="D48" s="11">
        <f t="shared" ref="D48:L48" si="8">SUM(D50:D51)</f>
        <v>0</v>
      </c>
      <c r="E48" s="11">
        <f t="shared" si="8"/>
        <v>0</v>
      </c>
      <c r="F48" s="11">
        <f t="shared" si="8"/>
        <v>0</v>
      </c>
      <c r="G48" s="11">
        <f t="shared" si="8"/>
        <v>0</v>
      </c>
      <c r="H48" s="11">
        <f t="shared" si="8"/>
        <v>0</v>
      </c>
      <c r="I48" s="11">
        <f t="shared" si="8"/>
        <v>0</v>
      </c>
      <c r="J48" s="11">
        <f t="shared" si="8"/>
        <v>0</v>
      </c>
      <c r="K48" s="11">
        <f t="shared" si="8"/>
        <v>0</v>
      </c>
      <c r="L48" s="11">
        <f t="shared" si="8"/>
        <v>0</v>
      </c>
    </row>
    <row r="49" spans="1:12" ht="39.75" hidden="1" customHeight="1" x14ac:dyDescent="0.25">
      <c r="A49" s="9"/>
      <c r="B49" s="10" t="s">
        <v>162</v>
      </c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ht="39.75" hidden="1" customHeight="1" x14ac:dyDescent="0.25">
      <c r="A50" s="9">
        <v>8171</v>
      </c>
      <c r="B50" s="10" t="s">
        <v>343</v>
      </c>
      <c r="C50" s="9" t="s">
        <v>344</v>
      </c>
      <c r="D50" s="11">
        <f>SUM(E50,F50)</f>
        <v>0</v>
      </c>
      <c r="E50" s="11">
        <v>0</v>
      </c>
      <c r="F50" s="11"/>
      <c r="G50" s="11">
        <f>SUM(H50,I50)</f>
        <v>0</v>
      </c>
      <c r="H50" s="11">
        <v>0</v>
      </c>
      <c r="I50" s="11"/>
      <c r="J50" s="11">
        <f>SUM(K50,L50)</f>
        <v>0</v>
      </c>
      <c r="K50" s="11">
        <v>0</v>
      </c>
      <c r="L50" s="11"/>
    </row>
    <row r="51" spans="1:12" ht="39.75" hidden="1" customHeight="1" x14ac:dyDescent="0.25">
      <c r="A51" s="9">
        <v>8172</v>
      </c>
      <c r="B51" s="10" t="s">
        <v>345</v>
      </c>
      <c r="C51" s="9" t="s">
        <v>346</v>
      </c>
      <c r="D51" s="11">
        <f>SUM(E51,F51)</f>
        <v>0</v>
      </c>
      <c r="E51" s="11">
        <v>0</v>
      </c>
      <c r="F51" s="11"/>
      <c r="G51" s="11">
        <f>SUM(H51,I51)</f>
        <v>0</v>
      </c>
      <c r="H51" s="11">
        <v>0</v>
      </c>
      <c r="I51" s="11"/>
      <c r="J51" s="11">
        <f>SUM(K51,L51)</f>
        <v>0</v>
      </c>
      <c r="K51" s="11">
        <v>0</v>
      </c>
      <c r="L51" s="11"/>
    </row>
    <row r="52" spans="1:12" ht="27" customHeight="1" x14ac:dyDescent="0.25">
      <c r="A52" s="9">
        <v>8190</v>
      </c>
      <c r="B52" s="10" t="s">
        <v>347</v>
      </c>
      <c r="C52" s="9"/>
      <c r="D52" s="11">
        <f>D54+D60-D57</f>
        <v>88321000</v>
      </c>
      <c r="E52" s="11">
        <f>E54+E60-E57</f>
        <v>5000000</v>
      </c>
      <c r="F52" s="11">
        <f>F60</f>
        <v>83321000</v>
      </c>
      <c r="G52" s="11">
        <f>G54+G60-G57</f>
        <v>88321000</v>
      </c>
      <c r="H52" s="11">
        <f>H54+H60-H57</f>
        <v>5000000</v>
      </c>
      <c r="I52" s="11">
        <f>I60</f>
        <v>83321000</v>
      </c>
      <c r="J52" s="11">
        <f>J54+J60-J57</f>
        <v>88321021.700000018</v>
      </c>
      <c r="K52" s="11">
        <f>K54+K60-K57</f>
        <v>5000012.3999999985</v>
      </c>
      <c r="L52" s="11">
        <f>L60</f>
        <v>83321009.300000012</v>
      </c>
    </row>
    <row r="53" spans="1:12" ht="28.5" hidden="1" customHeight="1" x14ac:dyDescent="0.25">
      <c r="A53" s="9"/>
      <c r="B53" s="10" t="s">
        <v>160</v>
      </c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28.5" customHeight="1" x14ac:dyDescent="0.25">
      <c r="A54" s="9">
        <v>8191</v>
      </c>
      <c r="B54" s="10" t="s">
        <v>348</v>
      </c>
      <c r="C54" s="9" t="s">
        <v>349</v>
      </c>
      <c r="D54" s="11">
        <f>SUM(D58,D59)</f>
        <v>67757800</v>
      </c>
      <c r="E54" s="11">
        <f>SUM(E58,E59)</f>
        <v>67757800</v>
      </c>
      <c r="F54" s="11" t="s">
        <v>19</v>
      </c>
      <c r="G54" s="11">
        <f>SUM(G58,G59)</f>
        <v>67757800</v>
      </c>
      <c r="H54" s="11">
        <f>SUM(H58,H59)</f>
        <v>67757800</v>
      </c>
      <c r="I54" s="11" t="s">
        <v>19</v>
      </c>
      <c r="J54" s="11">
        <f>SUM(J58,J59)</f>
        <v>67757812.400000006</v>
      </c>
      <c r="K54" s="11">
        <f>SUM(K58,K59)</f>
        <v>67757812.400000006</v>
      </c>
      <c r="L54" s="11" t="s">
        <v>19</v>
      </c>
    </row>
    <row r="55" spans="1:12" ht="39.75" hidden="1" customHeight="1" x14ac:dyDescent="0.25">
      <c r="A55" s="9"/>
      <c r="B55" s="10" t="s">
        <v>162</v>
      </c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ht="60" customHeight="1" x14ac:dyDescent="0.25">
      <c r="A56" s="9">
        <v>8192</v>
      </c>
      <c r="B56" s="10" t="s">
        <v>350</v>
      </c>
      <c r="C56" s="9"/>
      <c r="D56" s="11">
        <f>SUM(E56,F56)</f>
        <v>5000000</v>
      </c>
      <c r="E56" s="11">
        <v>5000000</v>
      </c>
      <c r="F56" s="11" t="s">
        <v>19</v>
      </c>
      <c r="G56" s="11">
        <f>SUM(H56,I56)</f>
        <v>5000000</v>
      </c>
      <c r="H56" s="11">
        <v>5000000</v>
      </c>
      <c r="I56" s="11" t="s">
        <v>19</v>
      </c>
      <c r="J56" s="11">
        <f>SUM(K56,L56)</f>
        <v>5000012.4000000004</v>
      </c>
      <c r="K56" s="11">
        <v>5000012.4000000004</v>
      </c>
      <c r="L56" s="11" t="s">
        <v>19</v>
      </c>
    </row>
    <row r="57" spans="1:12" ht="30.75" customHeight="1" x14ac:dyDescent="0.25">
      <c r="A57" s="9">
        <v>8193</v>
      </c>
      <c r="B57" s="10" t="s">
        <v>351</v>
      </c>
      <c r="C57" s="9"/>
      <c r="D57" s="11">
        <f>D54-D56</f>
        <v>62757800</v>
      </c>
      <c r="E57" s="11">
        <f>E54-E56</f>
        <v>62757800</v>
      </c>
      <c r="F57" s="11" t="s">
        <v>19</v>
      </c>
      <c r="G57" s="11">
        <f>G54-G56</f>
        <v>62757800</v>
      </c>
      <c r="H57" s="11">
        <f>H54-H56</f>
        <v>62757800</v>
      </c>
      <c r="I57" s="11" t="s">
        <v>19</v>
      </c>
      <c r="J57" s="11">
        <f>J54-J56</f>
        <v>62757800.000000007</v>
      </c>
      <c r="K57" s="11">
        <f>K54-K56</f>
        <v>62757800.000000007</v>
      </c>
      <c r="L57" s="11" t="s">
        <v>19</v>
      </c>
    </row>
    <row r="58" spans="1:12" ht="37.5" customHeight="1" x14ac:dyDescent="0.25">
      <c r="A58" s="9">
        <v>8194</v>
      </c>
      <c r="B58" s="10" t="s">
        <v>352</v>
      </c>
      <c r="C58" s="9" t="s">
        <v>353</v>
      </c>
      <c r="D58" s="11">
        <f>SUM(E58,F58)</f>
        <v>67757800</v>
      </c>
      <c r="E58" s="11">
        <v>67757800</v>
      </c>
      <c r="F58" s="11" t="s">
        <v>19</v>
      </c>
      <c r="G58" s="11">
        <f>SUM(H58,I58)</f>
        <v>67757800</v>
      </c>
      <c r="H58" s="11">
        <v>67757800</v>
      </c>
      <c r="I58" s="11" t="s">
        <v>19</v>
      </c>
      <c r="J58" s="11">
        <f>SUM(K58,L58)</f>
        <v>67757812.400000006</v>
      </c>
      <c r="K58" s="11">
        <v>67757812.400000006</v>
      </c>
      <c r="L58" s="11" t="s">
        <v>19</v>
      </c>
    </row>
    <row r="59" spans="1:12" ht="94.5" hidden="1" customHeight="1" x14ac:dyDescent="0.25">
      <c r="A59" s="9">
        <v>8195</v>
      </c>
      <c r="B59" s="10" t="s">
        <v>354</v>
      </c>
      <c r="C59" s="9" t="s">
        <v>355</v>
      </c>
      <c r="D59" s="11">
        <f>SUM(E59,F59)</f>
        <v>0</v>
      </c>
      <c r="E59" s="11">
        <v>0</v>
      </c>
      <c r="F59" s="11" t="s">
        <v>19</v>
      </c>
      <c r="G59" s="11">
        <f>SUM(H59,I59)</f>
        <v>0</v>
      </c>
      <c r="H59" s="11">
        <v>0</v>
      </c>
      <c r="I59" s="11" t="s">
        <v>19</v>
      </c>
      <c r="J59" s="11">
        <f>SUM(K59,L59)</f>
        <v>0</v>
      </c>
      <c r="K59" s="11">
        <v>0</v>
      </c>
      <c r="L59" s="11" t="s">
        <v>19</v>
      </c>
    </row>
    <row r="60" spans="1:12" ht="30.75" customHeight="1" x14ac:dyDescent="0.25">
      <c r="A60" s="9">
        <v>8196</v>
      </c>
      <c r="B60" s="10" t="s">
        <v>356</v>
      </c>
      <c r="C60" s="9" t="s">
        <v>357</v>
      </c>
      <c r="D60" s="11">
        <f t="shared" ref="D60:L60" si="9">SUM(D62,D66)</f>
        <v>83321000</v>
      </c>
      <c r="E60" s="11">
        <f t="shared" si="9"/>
        <v>0</v>
      </c>
      <c r="F60" s="11">
        <f t="shared" si="9"/>
        <v>83321000</v>
      </c>
      <c r="G60" s="11">
        <f t="shared" si="9"/>
        <v>83321000</v>
      </c>
      <c r="H60" s="11">
        <f t="shared" si="9"/>
        <v>0</v>
      </c>
      <c r="I60" s="11">
        <f t="shared" si="9"/>
        <v>83321000</v>
      </c>
      <c r="J60" s="11">
        <f t="shared" si="9"/>
        <v>83321009.300000012</v>
      </c>
      <c r="K60" s="11">
        <f t="shared" si="9"/>
        <v>0</v>
      </c>
      <c r="L60" s="11">
        <f t="shared" si="9"/>
        <v>83321009.300000012</v>
      </c>
    </row>
    <row r="61" spans="1:12" ht="18.75" hidden="1" customHeight="1" x14ac:dyDescent="0.25">
      <c r="A61" s="9"/>
      <c r="B61" s="10" t="s">
        <v>162</v>
      </c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ht="37.5" customHeight="1" x14ac:dyDescent="0.25">
      <c r="A62" s="9">
        <v>8197</v>
      </c>
      <c r="B62" s="10" t="s">
        <v>358</v>
      </c>
      <c r="C62" s="9"/>
      <c r="D62" s="11">
        <f>SUM(D64,D65)</f>
        <v>20563200</v>
      </c>
      <c r="E62" s="11" t="s">
        <v>19</v>
      </c>
      <c r="F62" s="11">
        <f>SUM(F64,F65)</f>
        <v>20563200</v>
      </c>
      <c r="G62" s="11">
        <f>SUM(G64,G65)</f>
        <v>20563200</v>
      </c>
      <c r="H62" s="11" t="s">
        <v>19</v>
      </c>
      <c r="I62" s="11">
        <f>SUM(I64,I65)</f>
        <v>20563200</v>
      </c>
      <c r="J62" s="11">
        <f>SUM(J64,J65)</f>
        <v>20563209.300000001</v>
      </c>
      <c r="K62" s="11" t="s">
        <v>19</v>
      </c>
      <c r="L62" s="11">
        <f>SUM(L64,L65)</f>
        <v>20563209.300000001</v>
      </c>
    </row>
    <row r="63" spans="1:12" ht="21" hidden="1" customHeight="1" x14ac:dyDescent="0.25">
      <c r="A63" s="9"/>
      <c r="B63" s="10" t="s">
        <v>160</v>
      </c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37.5" customHeight="1" x14ac:dyDescent="0.25">
      <c r="A64" s="9">
        <v>8198</v>
      </c>
      <c r="B64" s="10" t="s">
        <v>359</v>
      </c>
      <c r="C64" s="9" t="s">
        <v>360</v>
      </c>
      <c r="D64" s="11">
        <f>SUM(E64,F64)</f>
        <v>20563200</v>
      </c>
      <c r="E64" s="11" t="s">
        <v>19</v>
      </c>
      <c r="F64" s="11">
        <v>20563200</v>
      </c>
      <c r="G64" s="11">
        <f>SUM(H64,I64)</f>
        <v>20563200</v>
      </c>
      <c r="H64" s="11" t="s">
        <v>19</v>
      </c>
      <c r="I64" s="11">
        <v>20563200</v>
      </c>
      <c r="J64" s="11">
        <f t="shared" ref="J64:J70" si="10">SUM(K64,L64)</f>
        <v>20563209.300000001</v>
      </c>
      <c r="K64" s="11" t="s">
        <v>19</v>
      </c>
      <c r="L64" s="11">
        <v>20563209.300000001</v>
      </c>
    </row>
    <row r="65" spans="1:12" ht="86.25" hidden="1" customHeight="1" x14ac:dyDescent="0.25">
      <c r="A65" s="9">
        <v>8199</v>
      </c>
      <c r="B65" s="10" t="s">
        <v>361</v>
      </c>
      <c r="C65" s="9" t="s">
        <v>362</v>
      </c>
      <c r="D65" s="11">
        <f>SUM(E65,F65)</f>
        <v>0</v>
      </c>
      <c r="E65" s="11" t="s">
        <v>19</v>
      </c>
      <c r="F65" s="11">
        <v>0</v>
      </c>
      <c r="G65" s="11">
        <f>SUM(H65,I65)</f>
        <v>0</v>
      </c>
      <c r="H65" s="11" t="s">
        <v>19</v>
      </c>
      <c r="I65" s="11">
        <v>0</v>
      </c>
      <c r="J65" s="11">
        <f t="shared" si="10"/>
        <v>0</v>
      </c>
      <c r="K65" s="11" t="s">
        <v>19</v>
      </c>
      <c r="L65" s="11">
        <v>0</v>
      </c>
    </row>
    <row r="66" spans="1:12" ht="39" customHeight="1" x14ac:dyDescent="0.25">
      <c r="A66" s="9">
        <v>8200</v>
      </c>
      <c r="B66" s="10" t="s">
        <v>363</v>
      </c>
      <c r="C66" s="9"/>
      <c r="D66" s="11">
        <f>SUM(E66,F66)</f>
        <v>62757800</v>
      </c>
      <c r="E66" s="11" t="s">
        <v>19</v>
      </c>
      <c r="F66" s="11">
        <f>E54-E56</f>
        <v>62757800</v>
      </c>
      <c r="G66" s="11">
        <f>SUM(H66,I66)</f>
        <v>62757800</v>
      </c>
      <c r="H66" s="11" t="s">
        <v>19</v>
      </c>
      <c r="I66" s="11">
        <f>H54-H56</f>
        <v>62757800</v>
      </c>
      <c r="J66" s="11">
        <f t="shared" si="10"/>
        <v>62757800.000000007</v>
      </c>
      <c r="K66" s="11" t="s">
        <v>19</v>
      </c>
      <c r="L66" s="11">
        <f>K54-K56</f>
        <v>62757800.000000007</v>
      </c>
    </row>
    <row r="67" spans="1:12" ht="39.75" hidden="1" customHeight="1" x14ac:dyDescent="0.25">
      <c r="A67" s="9">
        <v>8201</v>
      </c>
      <c r="B67" s="10" t="s">
        <v>364</v>
      </c>
      <c r="C67" s="9"/>
      <c r="D67" s="9" t="s">
        <v>19</v>
      </c>
      <c r="E67" s="9" t="s">
        <v>19</v>
      </c>
      <c r="F67" s="9" t="s">
        <v>19</v>
      </c>
      <c r="G67" s="9" t="s">
        <v>19</v>
      </c>
      <c r="H67" s="9" t="s">
        <v>19</v>
      </c>
      <c r="I67" s="9" t="s">
        <v>19</v>
      </c>
      <c r="J67" s="11">
        <f t="shared" si="10"/>
        <v>0</v>
      </c>
      <c r="K67" s="11">
        <v>0</v>
      </c>
      <c r="L67" s="11">
        <v>0</v>
      </c>
    </row>
    <row r="68" spans="1:12" ht="39.75" hidden="1" customHeight="1" x14ac:dyDescent="0.25">
      <c r="A68" s="9">
        <v>8202</v>
      </c>
      <c r="B68" s="10" t="s">
        <v>365</v>
      </c>
      <c r="C68" s="9"/>
      <c r="D68" s="11">
        <f>SUM(E68,F68)</f>
        <v>0</v>
      </c>
      <c r="E68" s="11" t="s">
        <v>19</v>
      </c>
      <c r="F68" s="11" t="s">
        <v>159</v>
      </c>
      <c r="G68" s="11">
        <f>SUM(H68,I68)</f>
        <v>0</v>
      </c>
      <c r="H68" s="11" t="s">
        <v>19</v>
      </c>
      <c r="I68" s="11" t="s">
        <v>159</v>
      </c>
      <c r="J68" s="11">
        <f t="shared" si="10"/>
        <v>0</v>
      </c>
      <c r="K68" s="11">
        <v>0</v>
      </c>
      <c r="L68" s="11">
        <v>0</v>
      </c>
    </row>
    <row r="69" spans="1:12" ht="52.5" customHeight="1" x14ac:dyDescent="0.25">
      <c r="A69" s="9">
        <v>8203</v>
      </c>
      <c r="B69" s="10" t="s">
        <v>366</v>
      </c>
      <c r="C69" s="9"/>
      <c r="D69" s="11">
        <f>SUM(E69,F69)</f>
        <v>0</v>
      </c>
      <c r="E69" s="11">
        <v>0</v>
      </c>
      <c r="F69" s="11">
        <v>0</v>
      </c>
      <c r="G69" s="11">
        <f>SUM(H69,I69)</f>
        <v>0</v>
      </c>
      <c r="H69" s="11">
        <v>0</v>
      </c>
      <c r="I69" s="11">
        <v>0</v>
      </c>
      <c r="J69" s="11">
        <f t="shared" si="10"/>
        <v>-265396880.60000002</v>
      </c>
      <c r="K69" s="11">
        <v>-161405719.30000001</v>
      </c>
      <c r="L69" s="11">
        <v>-103991161.3</v>
      </c>
    </row>
    <row r="70" spans="1:12" ht="39.75" hidden="1" customHeight="1" x14ac:dyDescent="0.25">
      <c r="A70" s="9">
        <v>8204</v>
      </c>
      <c r="B70" s="10" t="s">
        <v>367</v>
      </c>
      <c r="C70" s="9"/>
      <c r="D70" s="11">
        <f>SUM(E70,F70)</f>
        <v>0</v>
      </c>
      <c r="E70" s="11">
        <v>0</v>
      </c>
      <c r="F70" s="11">
        <v>0</v>
      </c>
      <c r="G70" s="11">
        <f>SUM(H70,I70)</f>
        <v>0</v>
      </c>
      <c r="H70" s="11">
        <v>0</v>
      </c>
      <c r="I70" s="11">
        <v>0</v>
      </c>
      <c r="J70" s="11">
        <f t="shared" si="10"/>
        <v>0</v>
      </c>
      <c r="K70" s="11"/>
      <c r="L70" s="11"/>
    </row>
    <row r="71" spans="1:12" ht="35.25" hidden="1" customHeight="1" x14ac:dyDescent="0.25">
      <c r="A71" s="9">
        <v>8300</v>
      </c>
      <c r="B71" s="10" t="s">
        <v>368</v>
      </c>
      <c r="C71" s="9"/>
      <c r="D71" s="11">
        <f t="shared" ref="D71:L71" si="11">SUM(D73)</f>
        <v>0</v>
      </c>
      <c r="E71" s="11">
        <f t="shared" si="11"/>
        <v>0</v>
      </c>
      <c r="F71" s="11">
        <f t="shared" si="11"/>
        <v>0</v>
      </c>
      <c r="G71" s="11">
        <f t="shared" si="11"/>
        <v>0</v>
      </c>
      <c r="H71" s="11">
        <f t="shared" si="11"/>
        <v>0</v>
      </c>
      <c r="I71" s="11">
        <f t="shared" si="11"/>
        <v>0</v>
      </c>
      <c r="J71" s="11">
        <f t="shared" si="11"/>
        <v>0</v>
      </c>
      <c r="K71" s="11">
        <f t="shared" si="11"/>
        <v>0</v>
      </c>
      <c r="L71" s="11">
        <f t="shared" si="11"/>
        <v>0</v>
      </c>
    </row>
    <row r="72" spans="1:12" ht="39.75" hidden="1" customHeight="1" x14ac:dyDescent="0.25">
      <c r="A72" s="9"/>
      <c r="B72" s="10" t="s">
        <v>160</v>
      </c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ht="39.75" hidden="1" customHeight="1" x14ac:dyDescent="0.25">
      <c r="A73" s="9">
        <v>8310</v>
      </c>
      <c r="B73" s="10" t="s">
        <v>369</v>
      </c>
      <c r="C73" s="9"/>
      <c r="D73" s="11">
        <f t="shared" ref="D73:L73" si="12">SUM(D75,D79)</f>
        <v>0</v>
      </c>
      <c r="E73" s="11">
        <f t="shared" si="12"/>
        <v>0</v>
      </c>
      <c r="F73" s="11">
        <f t="shared" si="12"/>
        <v>0</v>
      </c>
      <c r="G73" s="11">
        <f t="shared" si="12"/>
        <v>0</v>
      </c>
      <c r="H73" s="11">
        <f t="shared" si="12"/>
        <v>0</v>
      </c>
      <c r="I73" s="11">
        <f t="shared" si="12"/>
        <v>0</v>
      </c>
      <c r="J73" s="11">
        <f t="shared" si="12"/>
        <v>0</v>
      </c>
      <c r="K73" s="11">
        <f t="shared" si="12"/>
        <v>0</v>
      </c>
      <c r="L73" s="11">
        <f t="shared" si="12"/>
        <v>0</v>
      </c>
    </row>
    <row r="74" spans="1:12" ht="39.75" hidden="1" customHeight="1" x14ac:dyDescent="0.25">
      <c r="A74" s="9"/>
      <c r="B74" s="10" t="s">
        <v>160</v>
      </c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ht="39.75" hidden="1" customHeight="1" x14ac:dyDescent="0.25">
      <c r="A75" s="9">
        <v>8311</v>
      </c>
      <c r="B75" s="10" t="s">
        <v>370</v>
      </c>
      <c r="C75" s="9"/>
      <c r="D75" s="11">
        <f>SUM(D77:D78)</f>
        <v>0</v>
      </c>
      <c r="E75" s="11" t="s">
        <v>19</v>
      </c>
      <c r="F75" s="11">
        <f>SUM(F77:F78)</f>
        <v>0</v>
      </c>
      <c r="G75" s="11">
        <f>SUM(G77:G78)</f>
        <v>0</v>
      </c>
      <c r="H75" s="11" t="s">
        <v>19</v>
      </c>
      <c r="I75" s="11">
        <f>SUM(I77:I78)</f>
        <v>0</v>
      </c>
      <c r="J75" s="11">
        <f>SUM(J77:J78)</f>
        <v>0</v>
      </c>
      <c r="K75" s="11" t="s">
        <v>19</v>
      </c>
      <c r="L75" s="11">
        <f>SUM(L77:L78)</f>
        <v>0</v>
      </c>
    </row>
    <row r="76" spans="1:12" ht="39.75" hidden="1" customHeight="1" x14ac:dyDescent="0.25">
      <c r="A76" s="9"/>
      <c r="B76" s="10" t="s">
        <v>162</v>
      </c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ht="39.75" hidden="1" customHeight="1" x14ac:dyDescent="0.25">
      <c r="A77" s="9">
        <v>8312</v>
      </c>
      <c r="B77" s="10" t="s">
        <v>315</v>
      </c>
      <c r="C77" s="9" t="s">
        <v>371</v>
      </c>
      <c r="D77" s="11">
        <f>SUM(E77,F77)</f>
        <v>0</v>
      </c>
      <c r="E77" s="11" t="s">
        <v>19</v>
      </c>
      <c r="F77" s="11">
        <v>0</v>
      </c>
      <c r="G77" s="11">
        <f>SUM(H77,I77)</f>
        <v>0</v>
      </c>
      <c r="H77" s="11" t="s">
        <v>19</v>
      </c>
      <c r="I77" s="11">
        <v>0</v>
      </c>
      <c r="J77" s="11">
        <f>SUM(K77,L77)</f>
        <v>0</v>
      </c>
      <c r="K77" s="11" t="s">
        <v>19</v>
      </c>
      <c r="L77" s="11">
        <v>0</v>
      </c>
    </row>
    <row r="78" spans="1:12" ht="39.75" hidden="1" customHeight="1" x14ac:dyDescent="0.25">
      <c r="A78" s="9">
        <v>8313</v>
      </c>
      <c r="B78" s="10" t="s">
        <v>317</v>
      </c>
      <c r="C78" s="9" t="s">
        <v>372</v>
      </c>
      <c r="D78" s="11">
        <f>SUM(E78,F78)</f>
        <v>0</v>
      </c>
      <c r="E78" s="11" t="s">
        <v>19</v>
      </c>
      <c r="F78" s="11"/>
      <c r="G78" s="11">
        <f>SUM(H78,I78)</f>
        <v>0</v>
      </c>
      <c r="H78" s="11" t="s">
        <v>19</v>
      </c>
      <c r="I78" s="11"/>
      <c r="J78" s="11">
        <f>SUM(K78,L78)</f>
        <v>0</v>
      </c>
      <c r="K78" s="11" t="s">
        <v>19</v>
      </c>
      <c r="L78" s="11"/>
    </row>
    <row r="79" spans="1:12" ht="39.75" hidden="1" customHeight="1" x14ac:dyDescent="0.25">
      <c r="A79" s="9">
        <v>8320</v>
      </c>
      <c r="B79" s="10" t="s">
        <v>373</v>
      </c>
      <c r="C79" s="9"/>
      <c r="D79" s="11">
        <f t="shared" ref="D79:L79" si="13">SUM(D81,D85)</f>
        <v>0</v>
      </c>
      <c r="E79" s="11">
        <f t="shared" si="13"/>
        <v>0</v>
      </c>
      <c r="F79" s="11">
        <f t="shared" si="13"/>
        <v>0</v>
      </c>
      <c r="G79" s="11">
        <f t="shared" si="13"/>
        <v>0</v>
      </c>
      <c r="H79" s="11">
        <f t="shared" si="13"/>
        <v>0</v>
      </c>
      <c r="I79" s="11">
        <f t="shared" si="13"/>
        <v>0</v>
      </c>
      <c r="J79" s="11">
        <f t="shared" si="13"/>
        <v>0</v>
      </c>
      <c r="K79" s="11">
        <f t="shared" si="13"/>
        <v>0</v>
      </c>
      <c r="L79" s="11">
        <f t="shared" si="13"/>
        <v>0</v>
      </c>
    </row>
    <row r="80" spans="1:12" ht="39.75" hidden="1" customHeight="1" x14ac:dyDescent="0.25">
      <c r="A80" s="9"/>
      <c r="B80" s="10" t="s">
        <v>160</v>
      </c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ht="39.75" hidden="1" customHeight="1" x14ac:dyDescent="0.25">
      <c r="A81" s="9">
        <v>8321</v>
      </c>
      <c r="B81" s="10" t="s">
        <v>374</v>
      </c>
      <c r="C81" s="9"/>
      <c r="D81" s="11">
        <f>SUM(D83:D84)</f>
        <v>0</v>
      </c>
      <c r="E81" s="11" t="s">
        <v>19</v>
      </c>
      <c r="F81" s="11">
        <f>SUM(F83:F84)</f>
        <v>0</v>
      </c>
      <c r="G81" s="11">
        <f>SUM(G83:G84)</f>
        <v>0</v>
      </c>
      <c r="H81" s="11" t="s">
        <v>19</v>
      </c>
      <c r="I81" s="11">
        <f>SUM(I83:I84)</f>
        <v>0</v>
      </c>
      <c r="J81" s="11">
        <f>SUM(J83:J84)</f>
        <v>0</v>
      </c>
      <c r="K81" s="11" t="s">
        <v>19</v>
      </c>
      <c r="L81" s="11">
        <f>SUM(L83:L84)</f>
        <v>0</v>
      </c>
    </row>
    <row r="82" spans="1:12" ht="39.75" hidden="1" customHeight="1" x14ac:dyDescent="0.25">
      <c r="A82" s="9"/>
      <c r="B82" s="10" t="s">
        <v>162</v>
      </c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ht="39.75" hidden="1" customHeight="1" x14ac:dyDescent="0.25">
      <c r="A83" s="9">
        <v>8322</v>
      </c>
      <c r="B83" s="10" t="s">
        <v>375</v>
      </c>
      <c r="C83" s="9" t="s">
        <v>376</v>
      </c>
      <c r="D83" s="11">
        <f>SUM(E83,F83)</f>
        <v>0</v>
      </c>
      <c r="E83" s="11" t="s">
        <v>19</v>
      </c>
      <c r="F83" s="11">
        <v>0</v>
      </c>
      <c r="G83" s="11">
        <f>SUM(H83,I83)</f>
        <v>0</v>
      </c>
      <c r="H83" s="11" t="s">
        <v>19</v>
      </c>
      <c r="I83" s="11">
        <v>0</v>
      </c>
      <c r="J83" s="11">
        <f>SUM(K83,L83)</f>
        <v>0</v>
      </c>
      <c r="K83" s="11" t="s">
        <v>19</v>
      </c>
      <c r="L83" s="11">
        <v>0</v>
      </c>
    </row>
    <row r="84" spans="1:12" ht="39.75" hidden="1" customHeight="1" x14ac:dyDescent="0.25">
      <c r="A84" s="9">
        <v>8330</v>
      </c>
      <c r="B84" s="10" t="s">
        <v>377</v>
      </c>
      <c r="C84" s="9" t="s">
        <v>378</v>
      </c>
      <c r="D84" s="11">
        <f>SUM(E84,F84)</f>
        <v>0</v>
      </c>
      <c r="E84" s="11" t="s">
        <v>19</v>
      </c>
      <c r="F84" s="11">
        <v>0</v>
      </c>
      <c r="G84" s="11">
        <f>SUM(H84,I84)</f>
        <v>0</v>
      </c>
      <c r="H84" s="11" t="s">
        <v>19</v>
      </c>
      <c r="I84" s="11">
        <v>0</v>
      </c>
      <c r="J84" s="11">
        <f>SUM(K84,L84)</f>
        <v>0</v>
      </c>
      <c r="K84" s="11" t="s">
        <v>19</v>
      </c>
      <c r="L84" s="11">
        <v>0</v>
      </c>
    </row>
    <row r="85" spans="1:12" ht="39.75" hidden="1" customHeight="1" x14ac:dyDescent="0.25">
      <c r="A85" s="9">
        <v>8340</v>
      </c>
      <c r="B85" s="10" t="s">
        <v>379</v>
      </c>
      <c r="C85" s="9"/>
      <c r="D85" s="11">
        <f t="shared" ref="D85:L85" si="14">SUM(D87:D88)</f>
        <v>0</v>
      </c>
      <c r="E85" s="11">
        <f t="shared" si="14"/>
        <v>0</v>
      </c>
      <c r="F85" s="11">
        <f t="shared" si="14"/>
        <v>0</v>
      </c>
      <c r="G85" s="11">
        <f t="shared" si="14"/>
        <v>0</v>
      </c>
      <c r="H85" s="11">
        <f t="shared" si="14"/>
        <v>0</v>
      </c>
      <c r="I85" s="11">
        <f t="shared" si="14"/>
        <v>0</v>
      </c>
      <c r="J85" s="11">
        <f t="shared" si="14"/>
        <v>0</v>
      </c>
      <c r="K85" s="11">
        <f t="shared" si="14"/>
        <v>0</v>
      </c>
      <c r="L85" s="11">
        <f t="shared" si="14"/>
        <v>0</v>
      </c>
    </row>
    <row r="86" spans="1:12" ht="39.75" hidden="1" customHeight="1" x14ac:dyDescent="0.25">
      <c r="A86" s="9"/>
      <c r="B86" s="10" t="s">
        <v>162</v>
      </c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ht="39.75" hidden="1" customHeight="1" x14ac:dyDescent="0.25">
      <c r="A87" s="9">
        <v>8341</v>
      </c>
      <c r="B87" s="10" t="s">
        <v>380</v>
      </c>
      <c r="C87" s="9" t="s">
        <v>376</v>
      </c>
      <c r="D87" s="11">
        <f>SUM(E87,F87)</f>
        <v>0</v>
      </c>
      <c r="E87" s="11">
        <v>0</v>
      </c>
      <c r="F87" s="11" t="s">
        <v>19</v>
      </c>
      <c r="G87" s="11">
        <f>SUM(H87,I87)</f>
        <v>0</v>
      </c>
      <c r="H87" s="11">
        <v>0</v>
      </c>
      <c r="I87" s="11" t="s">
        <v>19</v>
      </c>
      <c r="J87" s="11">
        <f>SUM(K87,L87)</f>
        <v>0</v>
      </c>
      <c r="K87" s="11">
        <v>0</v>
      </c>
      <c r="L87" s="11" t="s">
        <v>19</v>
      </c>
    </row>
    <row r="88" spans="1:12" ht="39.75" hidden="1" customHeight="1" x14ac:dyDescent="0.25">
      <c r="A88" s="9">
        <v>8350</v>
      </c>
      <c r="B88" s="10" t="s">
        <v>381</v>
      </c>
      <c r="C88" s="9" t="s">
        <v>378</v>
      </c>
      <c r="D88" s="11">
        <f>SUM(E88,F88)</f>
        <v>0</v>
      </c>
      <c r="E88" s="11">
        <v>0</v>
      </c>
      <c r="F88" s="11" t="s">
        <v>19</v>
      </c>
      <c r="G88" s="11">
        <f>SUM(H88,I88)</f>
        <v>0</v>
      </c>
      <c r="H88" s="11">
        <v>0</v>
      </c>
      <c r="I88" s="11" t="s">
        <v>19</v>
      </c>
      <c r="J88" s="11">
        <f>SUM(K88,L88)</f>
        <v>0</v>
      </c>
      <c r="K88" s="11">
        <v>0</v>
      </c>
      <c r="L88" s="11" t="s">
        <v>19</v>
      </c>
    </row>
  </sheetData>
  <mergeCells count="3">
    <mergeCell ref="A1:K1"/>
    <mergeCell ref="A2:K2"/>
    <mergeCell ref="A3:K3"/>
  </mergeCells>
  <pageMargins left="0.25" right="0.25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cp:lastPrinted>2025-01-10T09:22:35Z</cp:lastPrinted>
  <dcterms:created xsi:type="dcterms:W3CDTF">2025-01-10T08:49:32Z</dcterms:created>
  <dcterms:modified xsi:type="dcterms:W3CDTF">2025-01-10T09:26:53Z</dcterms:modified>
</cp:coreProperties>
</file>